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mc:AlternateContent xmlns:mc="http://schemas.openxmlformats.org/markup-compatibility/2006">
    <mc:Choice Requires="x15">
      <x15ac:absPath xmlns:x15ac="http://schemas.microsoft.com/office/spreadsheetml/2010/11/ac" url="https://bouvetasa-my.sharepoint.com/personal/kirsti_brors_bouvet_no/Documents/Documents/Til nettsted innomed.no/Lag mål/"/>
    </mc:Choice>
  </mc:AlternateContent>
  <xr:revisionPtr revIDLastSave="0" documentId="8_{20EB73A8-C799-4110-BD80-BCDC7D4F86B3}" xr6:coauthVersionLast="45" xr6:coauthVersionMax="45" xr10:uidLastSave="{00000000-0000-0000-0000-000000000000}"/>
  <workbookProtection workbookAlgorithmName="SHA-512" workbookHashValue="AB04O8xmb/iH0SOPnCq6kBm00k5fOE6GfeV2QrY4So20MGPLmQDDDeEuDfCRFbIdExICvG4bsgEXBlM9X4kcrw==" workbookSaltValue="1AvrYRheCj2xw5VTlYzUMw==" workbookSpinCount="100000" lockStructure="1"/>
  <bookViews>
    <workbookView xWindow="-110" yWindow="-110" windowWidth="19420" windowHeight="10560" tabRatio="765" firstSheet="1" activeTab="1" xr2:uid="{00000000-000D-0000-FFFF-FFFF00000000}"/>
  </bookViews>
  <sheets>
    <sheet name="Lister" sheetId="1" state="hidden" r:id="rId1"/>
    <sheet name="Forside" sheetId="7" r:id="rId2"/>
    <sheet name="Om gevinstrealisering" sheetId="8" r:id="rId3"/>
    <sheet name="Endrings- og gevinstoversikt_i." sheetId="9" r:id="rId4"/>
    <sheet name="Endrings- og gevinstoversikt_m." sheetId="2" r:id="rId5"/>
    <sheet name="Gevinstvurdering_introduksjon" sheetId="10" r:id="rId6"/>
    <sheet name="Gevinstvurdering_mal" sheetId="3" r:id="rId7"/>
    <sheet name="Hvordan beregne gevinster" sheetId="11" r:id="rId8"/>
    <sheet name="Gevinstrealiseringsplan_intro.." sheetId="12" r:id="rId9"/>
    <sheet name="Gevinstrealiseringsplan_mal" sheetId="4" r:id="rId10"/>
    <sheet name="Gevinstoppfølging_introduksjon" sheetId="13" r:id="rId11"/>
    <sheet name="Gevinstoppfølging_mal" sheetId="6" r:id="rId12"/>
    <sheet name="støtteark" sheetId="5" state="hidden" r:id="rId13"/>
  </sheets>
  <definedNames>
    <definedName name="_xlnm._FilterDatabase" localSheetId="4" hidden="1">'Endrings- og gevinstoversikt_m.'!$A$6:$E$25</definedName>
    <definedName name="_xlnm._FilterDatabase" localSheetId="6" hidden="1">Gevinstvurdering_mal!$A$43:$G$69</definedName>
    <definedName name="gevinster">'Endrings- og gevinstoversikt_m.'!$A$1:$E$55</definedName>
    <definedName name="gevinstvurdering">Gevinstvurdering_mal!$A$1:$L$160</definedName>
    <definedName name="_xlnm.Print_Area" localSheetId="1">Forside!$A$1:$H$53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26" i="6" l="1"/>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25" i="6"/>
  <c r="B85" i="6"/>
  <c r="A85" i="6"/>
  <c r="M28" i="3"/>
  <c r="M30" i="3"/>
  <c r="M31" i="3"/>
  <c r="M32" i="3"/>
  <c r="M33" i="3"/>
  <c r="M34" i="3"/>
  <c r="M35" i="3"/>
  <c r="M36" i="3"/>
  <c r="M37" i="3"/>
  <c r="M38" i="3"/>
  <c r="M39" i="3"/>
  <c r="M58" i="3"/>
  <c r="M60" i="3"/>
  <c r="M61" i="3"/>
  <c r="M62" i="3"/>
  <c r="M63" i="3"/>
  <c r="M64" i="3"/>
  <c r="M65" i="3"/>
  <c r="M66" i="3"/>
  <c r="M67" i="3"/>
  <c r="M68" i="3"/>
  <c r="M69" i="3"/>
  <c r="M89" i="3"/>
  <c r="M91" i="3"/>
  <c r="M92" i="3"/>
  <c r="M93" i="3"/>
  <c r="M94" i="3"/>
  <c r="M95" i="3"/>
  <c r="M96" i="3"/>
  <c r="M97" i="3"/>
  <c r="M98" i="3"/>
  <c r="M99" i="3"/>
  <c r="M100" i="3"/>
  <c r="F7" i="5"/>
  <c r="E7" i="5"/>
  <c r="D7" i="5"/>
  <c r="C7" i="5"/>
  <c r="B7" i="5"/>
  <c r="F5" i="5"/>
  <c r="E5" i="5"/>
  <c r="D5" i="5"/>
  <c r="C5" i="5"/>
  <c r="B5" i="5"/>
  <c r="F4" i="5"/>
  <c r="F6" i="5" s="1"/>
  <c r="F8" i="5" s="1"/>
  <c r="E4" i="5"/>
  <c r="E6" i="5" s="1"/>
  <c r="E8" i="5" s="1"/>
  <c r="D4" i="5"/>
  <c r="D6" i="5" s="1"/>
  <c r="D8" i="5" s="1"/>
  <c r="C4" i="5"/>
  <c r="C6" i="5" s="1"/>
  <c r="C8" i="5" s="1"/>
  <c r="B4" i="5"/>
  <c r="B6" i="5" s="1"/>
  <c r="B8" i="5" s="1"/>
  <c r="B9" i="5" s="1"/>
  <c r="L8" i="3" s="1"/>
  <c r="N88" i="3" a="1"/>
  <c r="N88" i="3" s="1"/>
  <c r="A88" i="3" s="1"/>
  <c r="M88" i="3" s="1"/>
  <c r="N87" i="3" a="1"/>
  <c r="N87" i="3" s="1"/>
  <c r="A87" i="3" s="1"/>
  <c r="M87" i="3" s="1"/>
  <c r="N86" i="3" a="1"/>
  <c r="N86" i="3" s="1"/>
  <c r="A86" i="3" s="1"/>
  <c r="M86" i="3" s="1"/>
  <c r="N85" i="3" a="1"/>
  <c r="N85" i="3" s="1"/>
  <c r="A85" i="3" s="1"/>
  <c r="M85" i="3" s="1"/>
  <c r="N84" i="3" a="1"/>
  <c r="N84" i="3" s="1"/>
  <c r="A84" i="3" s="1"/>
  <c r="M84" i="3" s="1"/>
  <c r="N83" i="3" a="1"/>
  <c r="N83" i="3"/>
  <c r="A83" i="3" s="1"/>
  <c r="M83" i="3" s="1"/>
  <c r="N82" i="3" a="1"/>
  <c r="N82" i="3" s="1"/>
  <c r="A82" i="3" s="1"/>
  <c r="M82" i="3" s="1"/>
  <c r="N81" i="3" a="1"/>
  <c r="N81" i="3"/>
  <c r="A81" i="3" s="1"/>
  <c r="M81" i="3" s="1"/>
  <c r="N80" i="3" a="1"/>
  <c r="N80" i="3" s="1"/>
  <c r="A80" i="3" s="1"/>
  <c r="M80" i="3" s="1"/>
  <c r="N79" i="3" a="1"/>
  <c r="N79" i="3"/>
  <c r="A79" i="3" s="1"/>
  <c r="M79" i="3" s="1"/>
  <c r="N57" i="3" a="1"/>
  <c r="N57" i="3" s="1"/>
  <c r="A57" i="3" s="1"/>
  <c r="M57" i="3" s="1"/>
  <c r="N56" i="3" a="1"/>
  <c r="N56" i="3"/>
  <c r="A56" i="3" s="1"/>
  <c r="M56" i="3" s="1"/>
  <c r="N55" i="3" a="1"/>
  <c r="N55" i="3" s="1"/>
  <c r="A55" i="3" s="1"/>
  <c r="M55" i="3" s="1"/>
  <c r="N54" i="3" a="1"/>
  <c r="N54" i="3"/>
  <c r="A54" i="3" s="1"/>
  <c r="M54" i="3" s="1"/>
  <c r="N53" i="3" a="1"/>
  <c r="N53" i="3" s="1"/>
  <c r="A53" i="3" s="1"/>
  <c r="M53" i="3" s="1"/>
  <c r="N52" i="3" a="1"/>
  <c r="N52" i="3"/>
  <c r="A52" i="3" s="1"/>
  <c r="M52" i="3" s="1"/>
  <c r="N51" i="3" a="1"/>
  <c r="N51" i="3" s="1"/>
  <c r="A51" i="3" s="1"/>
  <c r="M51" i="3" s="1"/>
  <c r="N50" i="3" a="1"/>
  <c r="N50" i="3"/>
  <c r="A50" i="3" s="1"/>
  <c r="M50" i="3" s="1"/>
  <c r="N49" i="3" a="1"/>
  <c r="N49" i="3" s="1"/>
  <c r="A49" i="3" s="1"/>
  <c r="M49" i="3" s="1"/>
  <c r="N48" i="3" a="1"/>
  <c r="N48" i="3"/>
  <c r="A48" i="3" s="1"/>
  <c r="M48" i="3" s="1"/>
  <c r="N27" i="3" a="1"/>
  <c r="N27" i="3" s="1"/>
  <c r="A27" i="3" s="1"/>
  <c r="M27" i="3" s="1"/>
  <c r="N26" i="3" a="1"/>
  <c r="N26" i="3"/>
  <c r="A26" i="3" s="1"/>
  <c r="M26" i="3" s="1"/>
  <c r="N25" i="3" a="1"/>
  <c r="N25" i="3" s="1"/>
  <c r="A25" i="3" s="1"/>
  <c r="M25" i="3" s="1"/>
  <c r="N24" i="3" a="1"/>
  <c r="N24" i="3"/>
  <c r="A24" i="3" s="1"/>
  <c r="M24" i="3" s="1"/>
  <c r="N23" i="3" a="1"/>
  <c r="N23" i="3" s="1"/>
  <c r="A23" i="3" s="1"/>
  <c r="M23" i="3" s="1"/>
  <c r="N22" i="3" a="1"/>
  <c r="N22" i="3"/>
  <c r="A22" i="3" s="1"/>
  <c r="M22" i="3" s="1"/>
  <c r="N21" i="3" a="1"/>
  <c r="N21" i="3" s="1"/>
  <c r="A21" i="3" s="1"/>
  <c r="M21" i="3" s="1"/>
  <c r="N20" i="3" a="1"/>
  <c r="N20" i="3"/>
  <c r="A20" i="3"/>
  <c r="M20" i="3" s="1"/>
  <c r="N19" i="3" a="1"/>
  <c r="N19" i="3" s="1"/>
  <c r="A19" i="3" s="1"/>
  <c r="M19" i="3" s="1"/>
  <c r="N18" i="3" a="1"/>
  <c r="N18" i="3" s="1"/>
  <c r="A18" i="3" s="1"/>
  <c r="M18" i="3" s="1"/>
  <c r="K58" i="4" l="1" a="1"/>
  <c r="K58" i="4" s="1"/>
  <c r="K53" i="4" a="1"/>
  <c r="K53" i="4" s="1"/>
  <c r="K19" i="4" a="1"/>
  <c r="K19" i="4" s="1"/>
  <c r="K62" i="4" a="1"/>
  <c r="K62" i="4" s="1"/>
  <c r="K42" i="4" a="1"/>
  <c r="K42" i="4" s="1"/>
  <c r="K30" i="4" a="1"/>
  <c r="K30" i="4" s="1"/>
  <c r="K59" i="4" a="1"/>
  <c r="K59" i="4" s="1"/>
  <c r="K64" i="4" a="1"/>
  <c r="K64" i="4" s="1"/>
  <c r="K51" i="4" a="1"/>
  <c r="K51" i="4" s="1"/>
  <c r="K69" i="4" a="1"/>
  <c r="K69" i="4" s="1"/>
  <c r="K24" i="4" a="1"/>
  <c r="K24" i="4" s="1"/>
  <c r="E24" i="4" s="1"/>
  <c r="B31" i="6" s="1"/>
  <c r="K66" i="4" a="1"/>
  <c r="K66" i="4" s="1"/>
  <c r="E66" i="4" s="1"/>
  <c r="B73" i="6" s="1"/>
  <c r="K37" i="4" a="1"/>
  <c r="K37" i="4" s="1"/>
  <c r="E37" i="4" s="1"/>
  <c r="B44" i="6" s="1"/>
  <c r="K44" i="4" a="1"/>
  <c r="K44" i="4" s="1"/>
  <c r="E44" i="4" s="1"/>
  <c r="B51" i="6" s="1"/>
  <c r="K65" i="4" a="1"/>
  <c r="K65" i="4" s="1"/>
  <c r="K27" i="4" a="1"/>
  <c r="K27" i="4" s="1"/>
  <c r="K74" i="4" a="1"/>
  <c r="K74" i="4" s="1"/>
  <c r="K55" i="4" a="1"/>
  <c r="K55" i="4" s="1"/>
  <c r="K26" i="4" a="1"/>
  <c r="K26" i="4" s="1"/>
  <c r="K49" i="4" a="1"/>
  <c r="K49" i="4" s="1"/>
  <c r="K21" i="4" a="1"/>
  <c r="K21" i="4" s="1"/>
  <c r="K73" i="4" a="1"/>
  <c r="K73" i="4" s="1"/>
  <c r="K61" i="4" a="1"/>
  <c r="K61" i="4" s="1"/>
  <c r="K48" i="4" a="1"/>
  <c r="K48" i="4" s="1"/>
  <c r="E48" i="4" s="1"/>
  <c r="B55" i="6" s="1"/>
  <c r="K35" i="4" a="1"/>
  <c r="K35" i="4" s="1"/>
  <c r="K25" i="4" a="1"/>
  <c r="K25" i="4" s="1"/>
  <c r="K56" i="4" a="1"/>
  <c r="K56" i="4" s="1"/>
  <c r="E56" i="4" s="1"/>
  <c r="B63" i="6" s="1"/>
  <c r="K63" i="4" a="1"/>
  <c r="K63" i="4" s="1"/>
  <c r="A63" i="4" s="1"/>
  <c r="A70" i="6" s="1"/>
  <c r="K31" i="4" a="1"/>
  <c r="K31" i="4" s="1"/>
  <c r="K34" i="4" a="1"/>
  <c r="K34" i="4" s="1"/>
  <c r="K40" i="4" a="1"/>
  <c r="K40" i="4" s="1"/>
  <c r="K28" i="4" a="1"/>
  <c r="K28" i="4" s="1"/>
  <c r="K22" i="4" a="1"/>
  <c r="K22" i="4" s="1"/>
  <c r="K71" i="4" a="1"/>
  <c r="K71" i="4" s="1"/>
  <c r="K52" i="4" a="1"/>
  <c r="K52" i="4" s="1"/>
  <c r="E52" i="4" s="1"/>
  <c r="B59" i="6" s="1"/>
  <c r="K39" i="4" a="1"/>
  <c r="K39" i="4" s="1"/>
  <c r="K23" i="4" a="1"/>
  <c r="K23" i="4" s="1"/>
  <c r="K45" i="4" a="1"/>
  <c r="K45" i="4" s="1"/>
  <c r="K32" i="4" a="1"/>
  <c r="K32" i="4" s="1"/>
  <c r="K20" i="4" a="1"/>
  <c r="K20" i="4" s="1"/>
  <c r="K43" i="4" a="1"/>
  <c r="K43" i="4" s="1"/>
  <c r="A43" i="4" s="1"/>
  <c r="A50" i="6" s="1"/>
  <c r="K76" i="4" a="1"/>
  <c r="K76" i="4" s="1"/>
  <c r="A76" i="4" s="1"/>
  <c r="A83" i="6" s="1"/>
  <c r="K54" i="4" a="1"/>
  <c r="K54" i="4" s="1"/>
  <c r="K38" i="4" a="1"/>
  <c r="K38" i="4" s="1"/>
  <c r="A38" i="4" s="1"/>
  <c r="A45" i="6" s="1"/>
  <c r="K47" i="4" a="1"/>
  <c r="K47" i="4" s="1"/>
  <c r="K75" i="4" a="1"/>
  <c r="K75" i="4" s="1"/>
  <c r="K68" i="4" a="1"/>
  <c r="K68" i="4" s="1"/>
  <c r="K46" i="4" a="1"/>
  <c r="K46" i="4" s="1"/>
  <c r="K36" i="4" a="1"/>
  <c r="K36" i="4" s="1"/>
  <c r="K72" i="4" a="1"/>
  <c r="K72" i="4" s="1"/>
  <c r="K33" i="4" a="1"/>
  <c r="K33" i="4" s="1"/>
  <c r="K77" i="4" a="1"/>
  <c r="K77" i="4" s="1"/>
  <c r="K67" i="4" a="1"/>
  <c r="K67" i="4" s="1"/>
  <c r="K57" i="4" a="1"/>
  <c r="K57" i="4" s="1"/>
  <c r="K41" i="4" a="1"/>
  <c r="K41" i="4" s="1"/>
  <c r="K29" i="4" a="1"/>
  <c r="K29" i="4" s="1"/>
  <c r="K18" i="4" a="1"/>
  <c r="K18" i="4" s="1"/>
  <c r="K70" i="4" a="1"/>
  <c r="K70" i="4" s="1"/>
  <c r="K60" i="4" a="1"/>
  <c r="K60" i="4" s="1"/>
  <c r="K50" i="4" a="1"/>
  <c r="K50" i="4" s="1"/>
  <c r="E54" i="4"/>
  <c r="B61" i="6" s="1"/>
  <c r="A54" i="4"/>
  <c r="A61" i="6" s="1"/>
  <c r="E43" i="4"/>
  <c r="B50" i="6" s="1"/>
  <c r="E58" i="4"/>
  <c r="B65" i="6" s="1"/>
  <c r="A58" i="4"/>
  <c r="A65" i="6" s="1"/>
  <c r="E65" i="4"/>
  <c r="B72" i="6" s="1"/>
  <c r="A65" i="4"/>
  <c r="A72" i="6" s="1"/>
  <c r="A66" i="4"/>
  <c r="A73" i="6" s="1"/>
  <c r="A44" i="4"/>
  <c r="A51" i="6" s="1"/>
  <c r="A56" i="4"/>
  <c r="A63" i="6" s="1"/>
  <c r="A48" i="4"/>
  <c r="A55" i="6" s="1"/>
  <c r="E76" i="4"/>
  <c r="B83" i="6" s="1"/>
  <c r="A24" i="4"/>
  <c r="A31" i="6" s="1"/>
  <c r="A52" i="4"/>
  <c r="A59" i="6" s="1"/>
  <c r="A37" i="4" l="1"/>
  <c r="A44" i="6" s="1"/>
  <c r="E63" i="4"/>
  <c r="B70" i="6" s="1"/>
  <c r="E38" i="4"/>
  <c r="B45" i="6" s="1"/>
  <c r="A18" i="4"/>
  <c r="A25" i="6" s="1"/>
  <c r="E18" i="4"/>
  <c r="B25" i="6" s="1"/>
  <c r="A67" i="4"/>
  <c r="A74" i="6" s="1"/>
  <c r="E67" i="4"/>
  <c r="B74" i="6" s="1"/>
  <c r="E36" i="4"/>
  <c r="B43" i="6" s="1"/>
  <c r="A36" i="4"/>
  <c r="A43" i="6" s="1"/>
  <c r="A47" i="4"/>
  <c r="A54" i="6" s="1"/>
  <c r="E47" i="4"/>
  <c r="B54" i="6" s="1"/>
  <c r="A23" i="4"/>
  <c r="A30" i="6" s="1"/>
  <c r="E23" i="4"/>
  <c r="B30" i="6" s="1"/>
  <c r="E22" i="4"/>
  <c r="B29" i="6" s="1"/>
  <c r="A22" i="4"/>
  <c r="A29" i="6" s="1"/>
  <c r="A31" i="4"/>
  <c r="A38" i="6" s="1"/>
  <c r="E31" i="4"/>
  <c r="B38" i="6" s="1"/>
  <c r="E35" i="4"/>
  <c r="B42" i="6" s="1"/>
  <c r="A35" i="4"/>
  <c r="A42" i="6" s="1"/>
  <c r="E21" i="4"/>
  <c r="B28" i="6" s="1"/>
  <c r="A21" i="4"/>
  <c r="A28" i="6" s="1"/>
  <c r="A74" i="4"/>
  <c r="A81" i="6" s="1"/>
  <c r="E74" i="4"/>
  <c r="B81" i="6" s="1"/>
  <c r="E51" i="4"/>
  <c r="B58" i="6" s="1"/>
  <c r="A51" i="4"/>
  <c r="A58" i="6" s="1"/>
  <c r="E42" i="4"/>
  <c r="B49" i="6" s="1"/>
  <c r="A42" i="4"/>
  <c r="A49" i="6" s="1"/>
  <c r="E50" i="4"/>
  <c r="B57" i="6" s="1"/>
  <c r="A50" i="4"/>
  <c r="A57" i="6" s="1"/>
  <c r="A29" i="4"/>
  <c r="A36" i="6" s="1"/>
  <c r="E29" i="4"/>
  <c r="B36" i="6" s="1"/>
  <c r="A77" i="4"/>
  <c r="A84" i="6" s="1"/>
  <c r="E77" i="4"/>
  <c r="B84" i="6" s="1"/>
  <c r="A46" i="4"/>
  <c r="A53" i="6" s="1"/>
  <c r="E46" i="4"/>
  <c r="B53" i="6" s="1"/>
  <c r="A20" i="4"/>
  <c r="A27" i="6" s="1"/>
  <c r="E20" i="4"/>
  <c r="B27" i="6" s="1"/>
  <c r="E39" i="4"/>
  <c r="B46" i="6" s="1"/>
  <c r="A39" i="4"/>
  <c r="A46" i="6" s="1"/>
  <c r="E28" i="4"/>
  <c r="B35" i="6" s="1"/>
  <c r="A28" i="4"/>
  <c r="A35" i="6" s="1"/>
  <c r="E49" i="4"/>
  <c r="B56" i="6" s="1"/>
  <c r="A49" i="4"/>
  <c r="A56" i="6" s="1"/>
  <c r="A27" i="4"/>
  <c r="A34" i="6" s="1"/>
  <c r="E27" i="4"/>
  <c r="B34" i="6" s="1"/>
  <c r="E64" i="4"/>
  <c r="B71" i="6" s="1"/>
  <c r="A64" i="4"/>
  <c r="A71" i="6" s="1"/>
  <c r="A62" i="4"/>
  <c r="A69" i="6" s="1"/>
  <c r="E62" i="4"/>
  <c r="B69" i="6" s="1"/>
  <c r="E60" i="4"/>
  <c r="B67" i="6" s="1"/>
  <c r="A60" i="4"/>
  <c r="A67" i="6" s="1"/>
  <c r="A41" i="4"/>
  <c r="A48" i="6" s="1"/>
  <c r="E41" i="4"/>
  <c r="B48" i="6" s="1"/>
  <c r="A33" i="4"/>
  <c r="A40" i="6" s="1"/>
  <c r="E33" i="4"/>
  <c r="B40" i="6" s="1"/>
  <c r="E68" i="4"/>
  <c r="B75" i="6" s="1"/>
  <c r="A68" i="4"/>
  <c r="A75" i="6" s="1"/>
  <c r="E32" i="4"/>
  <c r="B39" i="6" s="1"/>
  <c r="A32" i="4"/>
  <c r="A39" i="6" s="1"/>
  <c r="E40" i="4"/>
  <c r="B47" i="6" s="1"/>
  <c r="A40" i="4"/>
  <c r="A47" i="6" s="1"/>
  <c r="A61" i="4"/>
  <c r="A68" i="6" s="1"/>
  <c r="E61" i="4"/>
  <c r="B68" i="6" s="1"/>
  <c r="E26" i="4"/>
  <c r="B33" i="6" s="1"/>
  <c r="A26" i="4"/>
  <c r="A33" i="6" s="1"/>
  <c r="E59" i="4"/>
  <c r="B66" i="6" s="1"/>
  <c r="A59" i="4"/>
  <c r="A66" i="6" s="1"/>
  <c r="A19" i="4"/>
  <c r="A26" i="6" s="1"/>
  <c r="E19" i="4"/>
  <c r="B26" i="6" s="1"/>
  <c r="A70" i="4"/>
  <c r="A77" i="6" s="1"/>
  <c r="E70" i="4"/>
  <c r="B77" i="6" s="1"/>
  <c r="A57" i="4"/>
  <c r="A64" i="6" s="1"/>
  <c r="E57" i="4"/>
  <c r="B64" i="6" s="1"/>
  <c r="A72" i="4"/>
  <c r="A79" i="6" s="1"/>
  <c r="E72" i="4"/>
  <c r="B79" i="6" s="1"/>
  <c r="E75" i="4"/>
  <c r="B82" i="6" s="1"/>
  <c r="A75" i="4"/>
  <c r="A82" i="6" s="1"/>
  <c r="A45" i="4"/>
  <c r="A52" i="6" s="1"/>
  <c r="E45" i="4"/>
  <c r="B52" i="6" s="1"/>
  <c r="A71" i="4"/>
  <c r="A78" i="6" s="1"/>
  <c r="E71" i="4"/>
  <c r="B78" i="6" s="1"/>
  <c r="A34" i="4"/>
  <c r="A41" i="6" s="1"/>
  <c r="E34" i="4"/>
  <c r="B41" i="6" s="1"/>
  <c r="A25" i="4"/>
  <c r="A32" i="6" s="1"/>
  <c r="E25" i="4"/>
  <c r="B32" i="6" s="1"/>
  <c r="E73" i="4"/>
  <c r="B80" i="6" s="1"/>
  <c r="A73" i="4"/>
  <c r="A80" i="6" s="1"/>
  <c r="A55" i="4"/>
  <c r="A62" i="6" s="1"/>
  <c r="E55" i="4"/>
  <c r="B62" i="6" s="1"/>
  <c r="A69" i="4"/>
  <c r="A76" i="6" s="1"/>
  <c r="E69" i="4"/>
  <c r="B76" i="6" s="1"/>
  <c r="A30" i="4"/>
  <c r="A37" i="6" s="1"/>
  <c r="E30" i="4"/>
  <c r="B37" i="6" s="1"/>
  <c r="A53" i="4"/>
  <c r="A60" i="6" s="1"/>
  <c r="E53" i="4"/>
  <c r="B6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71" authorId="0" shapeId="0" xr:uid="{00000000-0006-0000-0600-000001000000}">
      <text>
        <r>
          <rPr>
            <b/>
            <sz val="9"/>
            <color indexed="81"/>
            <rFont val="Tahoma"/>
            <family val="2"/>
          </rPr>
          <t>På skala fra 1 til 5</t>
        </r>
        <r>
          <rPr>
            <sz val="9"/>
            <color indexed="81"/>
            <rFont val="Tahoma"/>
            <family val="2"/>
          </rPr>
          <t xml:space="preserve">
</t>
        </r>
        <r>
          <rPr>
            <b/>
            <sz val="9"/>
            <color indexed="81"/>
            <rFont val="Tahoma"/>
            <family val="2"/>
          </rPr>
          <t xml:space="preserve">1: </t>
        </r>
        <r>
          <rPr>
            <sz val="9"/>
            <color indexed="81"/>
            <rFont val="Tahoma"/>
            <family val="2"/>
          </rPr>
          <t xml:space="preserve">Gevinsten har liten betydning for berørte parter.  
</t>
        </r>
        <r>
          <rPr>
            <b/>
            <sz val="9"/>
            <color indexed="81"/>
            <rFont val="Tahoma"/>
            <family val="2"/>
          </rPr>
          <t xml:space="preserve">2: </t>
        </r>
        <r>
          <rPr>
            <sz val="9"/>
            <color indexed="81"/>
            <rFont val="Tahoma"/>
            <family val="2"/>
          </rPr>
          <t>Gevinsten er av middels eller stor betydning for berørte parter, men gir verdi til få brukerne / ansatte.</t>
        </r>
        <r>
          <rPr>
            <sz val="9"/>
            <color indexed="81"/>
            <rFont val="Tahoma"/>
            <family val="2"/>
          </rPr>
          <t xml:space="preserve">
</t>
        </r>
        <r>
          <rPr>
            <b/>
            <sz val="9"/>
            <color indexed="81"/>
            <rFont val="Tahoma"/>
            <family val="2"/>
          </rPr>
          <t xml:space="preserve">3: </t>
        </r>
        <r>
          <rPr>
            <sz val="9"/>
            <color indexed="81"/>
            <rFont val="Tahoma"/>
            <family val="2"/>
          </rPr>
          <t xml:space="preserve">Gevinsten er av middels betydning for berørte parter, og gir verdi til mange brukerne / ansatte.
</t>
        </r>
        <r>
          <rPr>
            <b/>
            <sz val="9"/>
            <color indexed="81"/>
            <rFont val="Tahoma"/>
            <family val="2"/>
          </rPr>
          <t xml:space="preserve">4: </t>
        </r>
        <r>
          <rPr>
            <sz val="9"/>
            <color indexed="81"/>
            <rFont val="Tahoma"/>
            <family val="2"/>
          </rPr>
          <t xml:space="preserve">Gevinsten er av middels betydning for berørte parter, og gir verdi til svært mange brukerne / ansatte.
</t>
        </r>
        <r>
          <rPr>
            <b/>
            <sz val="9"/>
            <color indexed="81"/>
            <rFont val="Tahoma"/>
            <family val="2"/>
          </rPr>
          <t xml:space="preserve">5: </t>
        </r>
        <r>
          <rPr>
            <sz val="9"/>
            <color indexed="81"/>
            <rFont val="Tahoma"/>
            <family val="2"/>
          </rPr>
          <t>Gevinsten er av stor betydning for berørte parter, og gir verdi til mange eller svært mange brukerne / ansatte.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Liza Nienova</author>
  </authors>
  <commentList>
    <comment ref="B7" authorId="0" shapeId="0" xr:uid="{00000000-0006-0000-0B00-000001000000}">
      <text>
        <r>
          <rPr>
            <b/>
            <sz val="9"/>
            <color indexed="81"/>
            <rFont val="Tahoma"/>
            <family val="2"/>
          </rPr>
          <t xml:space="preserve">Grønt: 
</t>
        </r>
        <r>
          <rPr>
            <sz val="9"/>
            <color indexed="81"/>
            <rFont val="Tahoma"/>
            <family val="2"/>
          </rPr>
          <t>- utviklingen i resultatindikatorene har vært positiv
- tallene viser at gevinstene realiseres som planlagt</t>
        </r>
        <r>
          <rPr>
            <b/>
            <sz val="9"/>
            <color indexed="81"/>
            <rFont val="Tahoma"/>
            <family val="2"/>
          </rPr>
          <t xml:space="preserve">
Gult:
</t>
        </r>
        <r>
          <rPr>
            <sz val="9"/>
            <color indexed="81"/>
            <rFont val="Tahoma"/>
            <family val="2"/>
          </rPr>
          <t>- utviklingen har vært ganske bra, men ikke alle resultatindikatorer peker riktig vei
- tallene tyder på at noen av gevinstene ikke realiseres som planlagt</t>
        </r>
        <r>
          <rPr>
            <b/>
            <sz val="9"/>
            <color indexed="81"/>
            <rFont val="Tahoma"/>
            <family val="2"/>
          </rPr>
          <t xml:space="preserve">
Rødt: 
</t>
        </r>
        <r>
          <rPr>
            <sz val="9"/>
            <color indexed="81"/>
            <rFont val="Tahoma"/>
            <family val="2"/>
          </rPr>
          <t>- utviklingen i resultatindikatorene har vært ikke så bra
- tallene tyder på at de fleste gevinstene ikke realiseres som planlagt</t>
        </r>
      </text>
    </comment>
    <comment ref="B13" authorId="0" shapeId="0" xr:uid="{00000000-0006-0000-0B00-000002000000}">
      <text>
        <r>
          <rPr>
            <b/>
            <sz val="9"/>
            <color indexed="81"/>
            <rFont val="Tahoma"/>
            <family val="2"/>
          </rPr>
          <t xml:space="preserve">Grønt:
</t>
        </r>
        <r>
          <rPr>
            <sz val="9"/>
            <color indexed="81"/>
            <rFont val="Tahoma"/>
            <family val="2"/>
          </rPr>
          <t>- den nye løsningen er godt forankret på tvers av organisasjonen</t>
        </r>
        <r>
          <rPr>
            <b/>
            <sz val="9"/>
            <color indexed="81"/>
            <rFont val="Tahoma"/>
            <family val="2"/>
          </rPr>
          <t xml:space="preserve">
Gult:
</t>
        </r>
        <r>
          <rPr>
            <sz val="9"/>
            <color indexed="81"/>
            <rFont val="Tahoma"/>
            <family val="2"/>
          </rPr>
          <t xml:space="preserve">- noen sentrale interessenter har manglende eierskap til løsningen </t>
        </r>
        <r>
          <rPr>
            <b/>
            <sz val="9"/>
            <color indexed="81"/>
            <rFont val="Tahoma"/>
            <family val="2"/>
          </rPr>
          <t xml:space="preserve">
Rødt: 
</t>
        </r>
        <r>
          <rPr>
            <sz val="9"/>
            <color indexed="81"/>
            <rFont val="Tahoma"/>
            <family val="2"/>
          </rPr>
          <t>- få interessenter har eierskap til løsningen</t>
        </r>
      </text>
    </comment>
    <comment ref="B15" authorId="0" shapeId="0" xr:uid="{00000000-0006-0000-0B00-000003000000}">
      <text>
        <r>
          <rPr>
            <b/>
            <sz val="9"/>
            <color indexed="81"/>
            <rFont val="Tahoma"/>
            <family val="2"/>
          </rPr>
          <t xml:space="preserve">Grønt:
</t>
        </r>
        <r>
          <rPr>
            <sz val="9"/>
            <color indexed="81"/>
            <rFont val="Tahoma"/>
            <family val="2"/>
          </rPr>
          <t>- det er gjennomført grundig opplæring, og ansatte opplever at de har tilstrekkelig kunnskap om ny teknologi, arbeidsprosesser, roller og ansvar</t>
        </r>
        <r>
          <rPr>
            <b/>
            <sz val="9"/>
            <color indexed="81"/>
            <rFont val="Tahoma"/>
            <family val="2"/>
          </rPr>
          <t xml:space="preserve">
Gult:
</t>
        </r>
        <r>
          <rPr>
            <sz val="9"/>
            <color indexed="81"/>
            <rFont val="Tahoma"/>
            <family val="2"/>
          </rPr>
          <t>- det er gjennomført en del opplæring, men ansatte opplever at de ikke har noe manglende kunnskap om ny teknologi, arbeidsprosesser, roller og ansvar</t>
        </r>
        <r>
          <rPr>
            <b/>
            <sz val="9"/>
            <color indexed="81"/>
            <rFont val="Tahoma"/>
            <family val="2"/>
          </rPr>
          <t xml:space="preserve">
Rødt:
</t>
        </r>
        <r>
          <rPr>
            <sz val="9"/>
            <color indexed="81"/>
            <rFont val="Tahoma"/>
            <family val="2"/>
          </rPr>
          <t xml:space="preserve">- det er gjennomført lite opplæring, og ansatte opplever at de har svært manglende kunnskap om ny teknologi, arbeidsprosesser, roller og ansvar
</t>
        </r>
      </text>
    </comment>
  </commentList>
</comments>
</file>

<file path=xl/sharedStrings.xml><?xml version="1.0" encoding="utf-8"?>
<sst xmlns="http://schemas.openxmlformats.org/spreadsheetml/2006/main" count="470" uniqueCount="256">
  <si>
    <t>Unngåtte kostnader</t>
  </si>
  <si>
    <t>Spart tid</t>
  </si>
  <si>
    <t>Økt kvalitet</t>
  </si>
  <si>
    <t xml:space="preserve"> </t>
  </si>
  <si>
    <t>Endrings- og gevinstoversikt for [løsning]</t>
  </si>
  <si>
    <t>Arbeidsprosess</t>
  </si>
  <si>
    <t>Endring</t>
  </si>
  <si>
    <t>Type gevinst</t>
  </si>
  <si>
    <t>Gevinst</t>
  </si>
  <si>
    <t>Forutsetninger</t>
  </si>
  <si>
    <t>[Oppgi arbeidsprosessen som skal endres, som f.eks. "Saksbehandling omsorgsbolig"]</t>
  </si>
  <si>
    <t>[Beskriv kort hva som skal gjøres på en ny måte, som f.eks. "Søknaden skal mottas digitalt, ikke på papir"]</t>
  </si>
  <si>
    <t>[Velg type gevinst i rullgardin-menyen. Unngåtte kostnader, spart tid eller økt kvalitet.]</t>
  </si>
  <si>
    <t>[Oppgi gevinsten som endringen medfører, som f.eks. "Spart tid for saksbehandleren"]</t>
  </si>
  <si>
    <t>[Beskriv kort forutsetningene for at gevinsten blir realisert, som f.eks. "Definere hva den frigjorte tiden skal brukes på, gjennomføre grundig opplæring for saksbehandlere, forankre endringen med ledelsen og saksbehandlerne"]</t>
  </si>
  <si>
    <t>EKSEMPEL PÅ UTFYLLING:</t>
  </si>
  <si>
    <t>[Arbeidsprosess 1]</t>
  </si>
  <si>
    <t>[Endring A]</t>
  </si>
  <si>
    <t>[Gevinst]</t>
  </si>
  <si>
    <t>[Forutsetninger]</t>
  </si>
  <si>
    <t>[Endring B]</t>
  </si>
  <si>
    <t>[Endring C]</t>
  </si>
  <si>
    <t>[Arbeidsprosess 2]</t>
  </si>
  <si>
    <t>[Endring D]</t>
  </si>
  <si>
    <t>[Endring E]</t>
  </si>
  <si>
    <t>[Endring F]</t>
  </si>
  <si>
    <t>Gevinstvurdering for [løsning]</t>
  </si>
  <si>
    <t>OPPSUMMERING</t>
  </si>
  <si>
    <t>OVERORDNET VURDERING AV GEVINSTER OG KOSTNADER</t>
  </si>
  <si>
    <t>[Legg inn en kortfattet vurdering av om prosjektets gevinster overstiger prosjektets kostnader]</t>
  </si>
  <si>
    <t>Netto nåverdi for løsningen:</t>
  </si>
  <si>
    <r>
      <t>GEVINSTER -</t>
    </r>
    <r>
      <rPr>
        <sz val="16"/>
        <color theme="1"/>
        <rFont val="Arial"/>
        <family val="2"/>
      </rPr>
      <t xml:space="preserve"> UNNGÅTTE KOSTNADER</t>
    </r>
  </si>
  <si>
    <t>Resultatindikator</t>
  </si>
  <si>
    <t>Kilde</t>
  </si>
  <si>
    <t>Nullpunkt</t>
  </si>
  <si>
    <t>Målverdi</t>
  </si>
  <si>
    <t>Unngåtte kostnader per år</t>
  </si>
  <si>
    <t>Kommentarer</t>
  </si>
  <si>
    <t>I år</t>
  </si>
  <si>
    <t>Neste år</t>
  </si>
  <si>
    <t>År 3</t>
  </si>
  <si>
    <t>År 4</t>
  </si>
  <si>
    <t>År 5</t>
  </si>
  <si>
    <t>[Oppgi kostnadene som vil unngås når den nye løsningen er implementert]</t>
  </si>
  <si>
    <t>[Oppgi resultatindikator]</t>
  </si>
  <si>
    <t>[Oppgi kilde til data for måling av resultatindikatoren]</t>
  </si>
  <si>
    <t>[Oppgi dagens verdi på resultat-indikatoren. Inkluder måleenhet]</t>
  </si>
  <si>
    <t>[Oppgi  verdien på resultat-indikatoren som dere forventer å oppnå innen fem år]</t>
  </si>
  <si>
    <t>[Oppi kronebeløp for i år. Følg svarformat - f.eks. "1000"]</t>
  </si>
  <si>
    <t>[Oppi kronebeløp for neste år. Følg svarformat - f.eks. "1000"]</t>
  </si>
  <si>
    <t>[Oppi kronebeløp for år 3. Følg svarformat - f.eks. "1000"]</t>
  </si>
  <si>
    <t>[Oppi kronebeløp for år 4. Følg svarformat - f.eks. "1000"]</t>
  </si>
  <si>
    <t>[Oppi kronebeløp for år 5. Følg svarformat - f.eks. "1000"]</t>
  </si>
  <si>
    <t>[Legg inn kommentarer ved behov]</t>
  </si>
  <si>
    <t>EKSEMPEL:</t>
  </si>
  <si>
    <t>Mindre kjøring til brukerne i hjemmetjenesten - spart bensin og bilslitasje</t>
  </si>
  <si>
    <t>Antall km kjørt per måned i alle avdelinger</t>
  </si>
  <si>
    <t>Systemet Caradmin</t>
  </si>
  <si>
    <t>465 km</t>
  </si>
  <si>
    <t>400 km</t>
  </si>
  <si>
    <t>Oppnås som følge av geografisk gode ruter i hjemmetjenesten</t>
  </si>
  <si>
    <t>Gevinster hentet fra 'Endrings- og gevinstoversikt'</t>
  </si>
  <si>
    <t>Legg inn flere gevinster</t>
  </si>
  <si>
    <r>
      <t xml:space="preserve">GEVINSTER - </t>
    </r>
    <r>
      <rPr>
        <sz val="16"/>
        <color theme="1"/>
        <rFont val="Arial"/>
        <family val="2"/>
      </rPr>
      <t>SPART TID</t>
    </r>
  </si>
  <si>
    <t>Sparte årsverk per år</t>
  </si>
  <si>
    <t>Hvordan "omsettes" spart tid</t>
  </si>
  <si>
    <t>[Oppgi tiden som vil spares når den nye løsningen er implementert]</t>
  </si>
  <si>
    <t>[Oppgi sparte årsverk for i år. Følg svarformat - f.eks. "1,0". Ett årsverk tilsvarer 100%-stilling i ett år]</t>
  </si>
  <si>
    <t>[Oppgi sparte årsverk for neste år. Følg svarformat - f.eks. "1,0". Ett årsverk tilsvarer 100%-stilling i ett år]</t>
  </si>
  <si>
    <t>[Oppgi sparte årsverk for år 3. Følg svarformat - f.eks. "1,0". Ett årsverk tilsvarer 100%-stilling i ett år]</t>
  </si>
  <si>
    <t>[Oppgi sparte årsverk for år 4. Følg svarformat - f.eks. "1,0". Ett årsverk tilsvarer 100%-stilling i ett år]</t>
  </si>
  <si>
    <t>[Oppgi sparte årsverk for år 5. Følg svarformat - f.eks. "1,0". Ett årsverk tilsvarer 100%-stilling i ett år]</t>
  </si>
  <si>
    <t>[Definer hvilken andel av tiden som skal omdisponeres til andre oppgaver og beskriv disse oppgavene kort. Definer hvilken andel av tiden som skal hentes ut av budsjettene]</t>
  </si>
  <si>
    <t>Mindre tid forbrukt på administrative oppgaver i hjemmetjenesten</t>
  </si>
  <si>
    <t>Andel tjenestetid av total arbeidstid</t>
  </si>
  <si>
    <t>Systemene CosDoc og Visma Ressursstyring</t>
  </si>
  <si>
    <t>Halvparten av den frigjorte tiden skal brukes til kompetansehevende aktiviteter. Resten skal hentes ut av budsjettet</t>
  </si>
  <si>
    <r>
      <t xml:space="preserve">GEVINSTER - </t>
    </r>
    <r>
      <rPr>
        <sz val="16"/>
        <color theme="1"/>
        <rFont val="Arial"/>
        <family val="2"/>
      </rPr>
      <t>ØKT KVALITET</t>
    </r>
  </si>
  <si>
    <t>Når kvalitetsgevinster blir synlige</t>
  </si>
  <si>
    <t>[Oppgi kvalitetsgevinster som vil oppnås når den nye løsningen er implementert]</t>
  </si>
  <si>
    <t>[Sett inn ett kryss i årene når gevinsten blir synlig]</t>
  </si>
  <si>
    <t>[Vurder gevinsten på en skala fra 1 til 5. Se veiledning i kommentaren til cellen.]</t>
  </si>
  <si>
    <t>EKSEMPLER:</t>
  </si>
  <si>
    <t>Økt trivsel i hjemmetjenesten</t>
  </si>
  <si>
    <t>Total score på jobbtilfredshet for alle avdelinger</t>
  </si>
  <si>
    <t>Halvårlig medarbeider-undersøkelse</t>
  </si>
  <si>
    <t>X</t>
  </si>
  <si>
    <t>Geografisk gode ruter gir en mindre stressende arbeidshverdag</t>
  </si>
  <si>
    <t>Færre ulike personer hjemme hos brukeren</t>
  </si>
  <si>
    <t>Antall ulike hjelpere per bruker per måned</t>
  </si>
  <si>
    <t>Pasientjournal-systemet CosDoc</t>
  </si>
  <si>
    <t>Gir trygghet for brukeren og tettere oppfølging</t>
  </si>
  <si>
    <t>Investering</t>
  </si>
  <si>
    <t>Beskrivelse</t>
  </si>
  <si>
    <t>Investeringer per år</t>
  </si>
  <si>
    <t>[Oppgi investeringer som kreves for å implementere løsningen]</t>
  </si>
  <si>
    <t>[Beskriv investeringene kort]</t>
  </si>
  <si>
    <t>Frikjøp av prosjektleder</t>
  </si>
  <si>
    <t>100%-stilling i tre år</t>
  </si>
  <si>
    <t>Anskaffelse av medisindispensere</t>
  </si>
  <si>
    <t>100 Pilly-dispensere</t>
  </si>
  <si>
    <t>Bruk av interne ressurser til oppfølging og rapportering</t>
  </si>
  <si>
    <t>10%-stilling i fire år</t>
  </si>
  <si>
    <t>Løpende driftskostnader</t>
  </si>
  <si>
    <t>Ekstra driftskostnader per år</t>
  </si>
  <si>
    <t>[Oppgi ekstra driftskostnader som den nye løsningen vil medføre - utover kostnadene som dere har i dag]</t>
  </si>
  <si>
    <t>[Beskriv kostnadene kort]</t>
  </si>
  <si>
    <t>[Oppi kronebeløp for i år]</t>
  </si>
  <si>
    <t>[Oppi kronebeløp for neste år]</t>
  </si>
  <si>
    <t>[Oppi kronebeløp for år 3]</t>
  </si>
  <si>
    <t>[Oppi kronebeløp for år 4]</t>
  </si>
  <si>
    <t>[Oppi kronebeløp for år 5]</t>
  </si>
  <si>
    <t>Drift av døralarm</t>
  </si>
  <si>
    <t>Betalinger til leverandøren Drift AS</t>
  </si>
  <si>
    <t>Rente:</t>
  </si>
  <si>
    <t>Årsverk-kostnad:</t>
  </si>
  <si>
    <t>Gevinstrealiseringsplan for [løsning]</t>
  </si>
  <si>
    <t>Tiltak for å realisere gevinsten</t>
  </si>
  <si>
    <t>Frist for tiltak</t>
  </si>
  <si>
    <t>Ansvarlig for tiltak</t>
  </si>
  <si>
    <t>Hvordan måle og rapportere</t>
  </si>
  <si>
    <t>Når gevinsten blir realisert</t>
  </si>
  <si>
    <t>Hvordan gevinsten "omsettes"</t>
  </si>
  <si>
    <t>Gevinstansvarlig</t>
  </si>
  <si>
    <t>[Oppgi gevinst]</t>
  </si>
  <si>
    <t>[Oppgi tiltak]</t>
  </si>
  <si>
    <t>[DD.MM.ÅÅ]</t>
  </si>
  <si>
    <t>[Oppgi ansvarlig]</t>
  </si>
  <si>
    <t>[Oppgi resultatindikator fra gevinstvurderingen]</t>
  </si>
  <si>
    <t>[Beskriv kort hvordan resultatindikatoren skal måles og rapporteres på]</t>
  </si>
  <si>
    <t>[Oppgi år eller kvartal når gevinsten blir synlig]</t>
  </si>
  <si>
    <t>[Definer hvordan gevinsten skal omsettes. Tenk f.eks. hva den frigjorte tiden skal brukes på]</t>
  </si>
  <si>
    <t>[Oppgi gevinstansvarlig]</t>
  </si>
  <si>
    <t>Reduserte institusjonskostnader gjennom driftseffektivisering</t>
  </si>
  <si>
    <t>Lære opp ansatte i bruk av den nye løsningen</t>
  </si>
  <si>
    <t>Ola Nordli</t>
  </si>
  <si>
    <t xml:space="preserve">Gjennomsnittlige driftskostnader per institusjonsplass </t>
  </si>
  <si>
    <t>Hente ut tall fra regnskapet månedlig og omregne til kostnader per institusjonsplass, rapportere i driftsmøter</t>
  </si>
  <si>
    <t>Midlene blir spart for å unngå underskudd i budsjettet</t>
  </si>
  <si>
    <t>Enhetsleder helse og omsorg</t>
  </si>
  <si>
    <t>Oppfølging av ansatte mtp. bruk av den nye løsningen på driftsmøter</t>
  </si>
  <si>
    <t>Nina Olsen</t>
  </si>
  <si>
    <t xml:space="preserve">Spart tid på nattilsyn </t>
  </si>
  <si>
    <t>Olav Ness</t>
  </si>
  <si>
    <t>Antall timer forbrukt på nattilsyn per måned</t>
  </si>
  <si>
    <t>Hente ut tall fra pasientjournalsystemet månedlig, rapportere i driftsmøter</t>
  </si>
  <si>
    <t>Frigjort tid brukes til å øke kapasitet og tilby tjenester til flere brukere</t>
  </si>
  <si>
    <t>Avdelingsledere i hjemmetjenesten</t>
  </si>
  <si>
    <t>Annenhver uke</t>
  </si>
  <si>
    <t>Kari Myhre</t>
  </si>
  <si>
    <t>Økt trivsel for ansatte i hjemmetjenesten</t>
  </si>
  <si>
    <t>Informere brukerne om den nye løsningen</t>
  </si>
  <si>
    <t xml:space="preserve">1) Tilfredshetsscore i halvårlig medarbeiderundersøkelse </t>
  </si>
  <si>
    <t>1) Hente ut tall fra eksisterende medarbeiderundersøkelse, rapportere en gang per år i driftsmøter</t>
  </si>
  <si>
    <t>Omsettes til bedre omdømme</t>
  </si>
  <si>
    <t>Utarbeide gode brukerveiledninger for den nye tjenesten</t>
  </si>
  <si>
    <t>2) Sykefravær</t>
  </si>
  <si>
    <t>2) Hente ut tall fra lønn- og personalsystemet, rapportere en gang per måned i driftsmøter</t>
  </si>
  <si>
    <t>Diskontering:</t>
  </si>
  <si>
    <t>År:</t>
  </si>
  <si>
    <t>Sum gevinster:</t>
  </si>
  <si>
    <t>Sum kostnader:</t>
  </si>
  <si>
    <t>Netto verdi før diskontering:</t>
  </si>
  <si>
    <t>Diskonteringsfaktor:</t>
  </si>
  <si>
    <t>Netto nåverdi per år:</t>
  </si>
  <si>
    <t>Gevinster hentet fra 'Endrings- og gevinstoversikt' og 'Gevinstvurdering'</t>
  </si>
  <si>
    <t>Gevinstoppfølging for [prosjektnavn]</t>
  </si>
  <si>
    <t>Dato:</t>
  </si>
  <si>
    <t>____[DD.MM.ÅÅÅÅ]_____</t>
  </si>
  <si>
    <t>OVERORDNET STATUS</t>
  </si>
  <si>
    <t>[Beskriv status kort]</t>
  </si>
  <si>
    <t>Status for gevinstrealisering:</t>
  </si>
  <si>
    <t>Rød</t>
  </si>
  <si>
    <t>L</t>
  </si>
  <si>
    <t>K</t>
  </si>
  <si>
    <t>J</t>
  </si>
  <si>
    <t>STATUS FORANKRING OG OPPLÆRING</t>
  </si>
  <si>
    <t>[Forklar status for forankring og opplæring]</t>
  </si>
  <si>
    <t>Status forankring:</t>
  </si>
  <si>
    <t>Grønn</t>
  </si>
  <si>
    <t>Status opplæring:</t>
  </si>
  <si>
    <t>STATUS PER GEVINST</t>
  </si>
  <si>
    <t>Målinger</t>
  </si>
  <si>
    <t>Utvikling over tid</t>
  </si>
  <si>
    <t>Status</t>
  </si>
  <si>
    <t>[dato]</t>
  </si>
  <si>
    <t>[Forklar status kort]</t>
  </si>
  <si>
    <t>Mindre tid forbrukt på medisinering av pasienter</t>
  </si>
  <si>
    <t>Antall timer med hjemmesykepleie per uke for 10 brukere av Pilly</t>
  </si>
  <si>
    <t>Timeforbruket har blitt redusert over tid. Målet er oppnådd.</t>
  </si>
  <si>
    <t>Avdelingsledere Nord og Sør</t>
  </si>
  <si>
    <t>Færre avvik i medisinering av pasienter</t>
  </si>
  <si>
    <t>Gjennomsnittlig antall avvik per måned per bruker av Pilly</t>
  </si>
  <si>
    <t>Utviklingen har vært positiv, men gevinstrealisering går ikke etter planen. Målet er ikke oppnådd innen forventet dato. Årsaken til dette er manglende opplæring av ansatte og pasienter.</t>
  </si>
  <si>
    <t>Tiltak for å forbedre resultatoppnåelse</t>
  </si>
  <si>
    <t>Ansvarlig</t>
  </si>
  <si>
    <t>Frist</t>
  </si>
  <si>
    <t>[Oppgi frist]</t>
  </si>
  <si>
    <t>Gjennomføre et 2-timers oppfriskningskurs i Pilly for ansatte - legge vekt på hvordan Pilly introduseres til pasienter</t>
  </si>
  <si>
    <t>Ola Nordmann</t>
  </si>
  <si>
    <t>Primærkontakter besøker brukere av Pilly og gjennomfører opplæring i Pilly</t>
  </si>
  <si>
    <t>Kari Fossmann</t>
  </si>
  <si>
    <t>Gul</t>
  </si>
  <si>
    <t>TILTAK FOR Å FORBEDRE RESULTATOPPNÅELSE</t>
  </si>
  <si>
    <t>Innholdsfortegnelse</t>
  </si>
  <si>
    <t>1. Om gevinstrealisering</t>
  </si>
  <si>
    <t>2. Endrings- og gevinstoversikt</t>
  </si>
  <si>
    <t>- Introduksjon</t>
  </si>
  <si>
    <t>- Mal</t>
  </si>
  <si>
    <t>3. Gevinstvurdering</t>
  </si>
  <si>
    <t>4. Hvordan beregne gevinster</t>
  </si>
  <si>
    <t>Om gevinstrealisering</t>
  </si>
  <si>
    <t>INTRODUKSJON</t>
  </si>
  <si>
    <t>GEVINSTKARTLEGGING</t>
  </si>
  <si>
    <t>GEVINSTPLANLEGGING</t>
  </si>
  <si>
    <t>GEVINSTOPPFØLGING</t>
  </si>
  <si>
    <t>Introduksjon til endrings- og gevinstoversikt</t>
  </si>
  <si>
    <t>Introduksjon til gevinstvurdering</t>
  </si>
  <si>
    <t>Hvordan beregne gevinster</t>
  </si>
  <si>
    <t>Introduksjon til gevinstrealiseringsplan</t>
  </si>
  <si>
    <t>Introduksjon til gevinstoppfølging</t>
  </si>
  <si>
    <t>5. Gevinstrealiseringsplan</t>
  </si>
  <si>
    <t>5. Gevinstoppfølging</t>
  </si>
  <si>
    <t>Verktøy for gevinstrealisering</t>
  </si>
  <si>
    <r>
      <t>KOSTNADER -</t>
    </r>
    <r>
      <rPr>
        <sz val="20"/>
        <color theme="1"/>
        <rFont val="Arial"/>
        <family val="2"/>
      </rPr>
      <t xml:space="preserve"> INVESTERINGER</t>
    </r>
  </si>
  <si>
    <r>
      <t xml:space="preserve">KOSTNADER - </t>
    </r>
    <r>
      <rPr>
        <sz val="20"/>
        <color theme="1"/>
        <rFont val="Arial"/>
        <family val="2"/>
      </rPr>
      <t>LØPENDE DRIFTSKOSTNADER</t>
    </r>
  </si>
  <si>
    <r>
      <t xml:space="preserve">NÅVERDIBEREGNING - </t>
    </r>
    <r>
      <rPr>
        <sz val="20"/>
        <color theme="1"/>
        <rFont val="Arial"/>
        <family val="2"/>
      </rPr>
      <t xml:space="preserve">FORUTSETNINGER </t>
    </r>
  </si>
  <si>
    <r>
      <t xml:space="preserve">Øverst på arket blir det automatisk utregnet netto nåverdi for deres løsning. Nåverdi indikerer hvor lønnsomt det er å implementere løsningen. Nåverdi beregnes som verdien av gevinstene som ble verdsatt i kroner fratrukket verdien av kostnadene. I nåverdiberegningen blir verdien av fremtidens gevinster og kostnader nedjustert med utgangspunkt i gjeldende rente. Dette betyr at desto lenger frem i tid gevinster og kostnader påløper, desto mindre verdi har de. Nåverdien bør ses i sammenheng med kvalitetsgevinster som ikke lar seg verdsette i kroner. 
For å beregne nåverdien, bruker dette arket tallene dere oppgir om gevinster og kostnader. Derfor er det viktig å kontrollere at disse er utfylt i etterspurt svarformat.
Beregningen er basert på renten og årsverkkostnaden oppgitt til høyre. Begge tallene kan dere justere på ved behov. Renten på 4% er anbefalt i Finansdepartementets rundskriv R-109/2014. Årsverkkostnaden </t>
    </r>
    <r>
      <rPr>
        <sz val="14"/>
        <rFont val="Arial"/>
        <family val="2"/>
      </rPr>
      <t xml:space="preserve">brukes til å omregne sparte årsverk til kroner. Årsverkkostnaden omfatter lønnskostnader og sosiale kostnader for 100%-stilling i et helt år. Sosiale kostnader knyttet til et årsverk inkluderer: arbeidsgiveravgift, premie for individuell/kollektiv livrenteforsikring, kapitalforsikring for arbeidstakere, kostnader til løpende pensjonsutbetalinger, personalgaver, kurs for arbeidstakere, fri kantine og andre lignende goder, premie for yrkesskadeforsikring (Kilde: SSB). </t>
    </r>
  </si>
  <si>
    <r>
      <t xml:space="preserve">
Dere kan unngå kostnader ved å:
- redusere antall oppgaver som utføres, som f.eks. reduksjon i antall hjemmebesøk
- bruke færre ressurser på samme oppgave, som f.eks. reduksjon i drivstoffutgifter
- reforhandle avtaler med leverandører, som f.eks. husleieavtale
Under følger en enkel veiledning til hvordan de ulike gevinstene over kan beregnes. Beregning av gevinster krever at man bryter ned det som skal beregnes bit for bit, og forsøker å sette tall på det. Det er viktig å dokumentere beregningene på en strukturert og oversiktlig måte. Sett opp enkle tabeller med beregninger og noter usikkerheter og forutsetninger. Husk - det er lov å estimere, men forankre dine estimater med noen som kjenner oppgavene godt. Se også verktøyet "Veiledning for bruk av statistikk og tall" for flere nyttige tips og råd.
</t>
    </r>
    <r>
      <rPr>
        <b/>
        <sz val="14"/>
        <color theme="1"/>
        <rFont val="Arial"/>
        <family val="2"/>
      </rPr>
      <t>Redusere antall oppgaver</t>
    </r>
    <r>
      <rPr>
        <sz val="14"/>
        <color theme="1"/>
        <rFont val="Arial"/>
        <family val="2"/>
      </rPr>
      <t xml:space="preserve">
Start med å beregne hvor mye det koster å utføre oppgaven per i dag. Estimer videre hvor mange oppgaver som vil unngås per år. Multipliser antall unngåtte oppgaver med dagens kostnad per oppgave.
</t>
    </r>
    <r>
      <rPr>
        <b/>
        <sz val="14"/>
        <color theme="1"/>
        <rFont val="Arial"/>
        <family val="2"/>
      </rPr>
      <t xml:space="preserve">
Redusere forbruk</t>
    </r>
    <r>
      <rPr>
        <sz val="14"/>
        <color theme="1"/>
        <rFont val="Arial"/>
        <family val="2"/>
      </rPr>
      <t xml:space="preserve">
For eksempel: ved reduksjon i antall hjemmebesøk, kan kommunen spare drivstoffutgifter. Estimere antall hjemmebesøk, multiplisere med gjennomsnittlig antall kilometer, og drivstoffutgifter per kjørte kilometer. 
</t>
    </r>
    <r>
      <rPr>
        <b/>
        <sz val="14"/>
        <color theme="1"/>
        <rFont val="Arial"/>
        <family val="2"/>
      </rPr>
      <t>Reforhandle avtaler</t>
    </r>
    <r>
      <rPr>
        <sz val="14"/>
        <color theme="1"/>
        <rFont val="Arial"/>
        <family val="2"/>
      </rPr>
      <t xml:space="preserve">
Gevinsten kan beregnes som forskjellen mellom dagens og fremtidens pris i avtalen. Estimer fremtidens pris basert på dialog med leverandører og/eller benchmark fra andre kommuner.</t>
    </r>
  </si>
  <si>
    <r>
      <t xml:space="preserve">
Dere kan spare tid ved å:
- Redusere antall oppgaver som utføres, som f.eks. antall hjemmebesøk
- Bruke mindre tid på samme oppgaver, som f.eks. på å dokumentere hjemmebesøk
Under følger en enkel veiledning til hvordan de ulike gevinstene over kan beregnes. Hold en tett dialog med avdelingsledere/enhetsledere og første linje under utarbeidelsen av slike estimater. Det er viktig at estimatene er realistiske og har rot i virkeligheten. Se også verktøyet "Veiledning for bruk av statistikk og tall" for flere nyttige tips og råd.
</t>
    </r>
    <r>
      <rPr>
        <b/>
        <sz val="14"/>
        <color theme="1"/>
        <rFont val="Arial"/>
        <family val="2"/>
      </rPr>
      <t xml:space="preserve">Redusere antall oppgaver
</t>
    </r>
    <r>
      <rPr>
        <sz val="14"/>
        <color theme="1"/>
        <rFont val="Arial"/>
        <family val="2"/>
      </rPr>
      <t xml:space="preserve">Start med å estimere hvor mye tid ansatte bruker på oppgaven per i dag. Estimer videre hvor mange oppgaver som vil unngås per år. Multipliser dagens tidsbruk med antall unngåtte oppgaver per år. 
</t>
    </r>
    <r>
      <rPr>
        <b/>
        <sz val="14"/>
        <color theme="1"/>
        <rFont val="Arial"/>
        <family val="2"/>
      </rPr>
      <t xml:space="preserve">Bruke mindre tid på samme oppgave
</t>
    </r>
    <r>
      <rPr>
        <sz val="14"/>
        <color theme="1"/>
        <rFont val="Arial"/>
        <family val="2"/>
      </rPr>
      <t xml:space="preserve">Estimer hvor mye tid ansatte bruker på oppgaven i dag, og hvor mye tid som vil brukes på oppgaven i fremtiden. Beregn besparelsen per oppgave, og multipliser dette med antall oppgaver som utføres per år.
Alternativt kan dere estimere dagens og fremtidens tidsforbruk knyttet til oppgaven per medarbeider som utfører oppgaven. Beregn besparelsen per medarbeider, og multipliser den med antall medarbeidere som utfører oppgaven.
</t>
    </r>
  </si>
  <si>
    <r>
      <t xml:space="preserve">
Husk at kvalitetsgevinster bør vurderes for å få et godt beslutningsunderlag og for å kunne måle forbedringer i kvaliteten over tid.
Kvalitetsgevinster vurderes ved hjelp av:
- resultatindikatorer
- subjektiv vurdering på skala fra 1 til 5
</t>
    </r>
    <r>
      <rPr>
        <b/>
        <sz val="14"/>
        <color theme="1"/>
        <rFont val="Arial"/>
        <family val="2"/>
      </rPr>
      <t>Resultatindikatorer</t>
    </r>
    <r>
      <rPr>
        <sz val="14"/>
        <color theme="1"/>
        <rFont val="Arial"/>
        <family val="2"/>
      </rPr>
      <t xml:space="preserve">
Kvalitetsgevinster skal på samme måte som "unngåtte kostnader" og "spart tid" ha resultatindikatorer som følges opp over tid. Se verktøyet "Veiledning for bruk av statistikk og tall" for mer detaljer om dette. 
</t>
    </r>
    <r>
      <rPr>
        <b/>
        <sz val="14"/>
        <color theme="1"/>
        <rFont val="Arial"/>
        <family val="2"/>
      </rPr>
      <t>Subjektive vurderinger</t>
    </r>
    <r>
      <rPr>
        <sz val="14"/>
        <color theme="1"/>
        <rFont val="Arial"/>
        <family val="2"/>
      </rPr>
      <t xml:space="preserve">
Vurder kvalitetsgevinster på skala fra 1 til 5. Skalaen er definert i malen for gevinstvurdering (se kommentarer til cellene). Gjør denne vurderingen på bakgrunn av samtalene med brukere, pårørende og ansatte i tjenesten.
</t>
    </r>
  </si>
  <si>
    <t>Gevinst-ansvarlig</t>
  </si>
  <si>
    <r>
      <rPr>
        <b/>
        <sz val="16"/>
        <color rgb="FF034D67"/>
        <rFont val="Arial"/>
        <family val="2"/>
      </rPr>
      <t>Hva er endrings- og gevinstoversikt?</t>
    </r>
    <r>
      <rPr>
        <sz val="14"/>
        <color theme="9"/>
        <rFont val="Arial"/>
        <family val="2"/>
      </rPr>
      <t xml:space="preserve">
</t>
    </r>
    <r>
      <rPr>
        <sz val="14"/>
        <rFont val="Arial"/>
        <family val="2"/>
      </rPr>
      <t xml:space="preserve">
Endrings- og gevinstoversikt gir overblikk over endringer som skal gjøres i dagens arbeidsprosesser og hvilke gevinster endringene kan gi.
Endrings- og gevinstoversikt utarbeides etter at dagens og fremtidens tjenestereise er kartlagt. </t>
    </r>
  </si>
  <si>
    <r>
      <rPr>
        <b/>
        <sz val="16"/>
        <color rgb="FF034D67"/>
        <rFont val="Arial"/>
        <family val="2"/>
      </rPr>
      <t>Hvorfor utarbeide endrings- og gevinstoversikt?</t>
    </r>
    <r>
      <rPr>
        <sz val="14"/>
        <color theme="9"/>
        <rFont val="Arial"/>
        <family val="2"/>
      </rPr>
      <t xml:space="preserve">
</t>
    </r>
    <r>
      <rPr>
        <sz val="14"/>
        <rFont val="Arial"/>
        <family val="2"/>
      </rPr>
      <t xml:space="preserve">
Endrings- og gevinstoversikt gir et strukturert overblikk over endringer organisasjonen skal gjennom, og gevinstene de gir.
I endrings- og gevinstoversikt defineres det også sentrale forutsetninger for at gevinstene blir realisert.
Endrings- og gevinstoversikt er et viktig grunnlag for gevinstvurdering og videre gevinstplanlegging. </t>
    </r>
  </si>
  <si>
    <r>
      <rPr>
        <b/>
        <sz val="16"/>
        <color rgb="FF034D67"/>
        <rFont val="Arial"/>
        <family val="2"/>
      </rPr>
      <t>Hvordan utarbeide endrings- og gevinstoversikt?</t>
    </r>
    <r>
      <rPr>
        <sz val="14"/>
        <color theme="1"/>
        <rFont val="Arial"/>
        <family val="2"/>
      </rPr>
      <t xml:space="preserve">
Endrings- og gevinstoversikt utarbeides gjerne i workshop-format og bygger på dagens og fremtidens tjenestereise. Analysen dokumenteres i etterkant av workshopen i excel-mal som følger. Veiledning for utfylling av mal:
</t>
    </r>
    <r>
      <rPr>
        <b/>
        <sz val="14"/>
        <color rgb="FF034D67"/>
        <rFont val="Arial"/>
        <family val="2"/>
      </rPr>
      <t>STEG 1:</t>
    </r>
    <r>
      <rPr>
        <sz val="14"/>
        <color theme="1"/>
        <rFont val="Arial"/>
        <family val="2"/>
      </rPr>
      <t xml:space="preserve"> Gå til arket "Endrings- og gevinstoversikt_mal". Fyll inn arbeidsprosessen som skal endres i kolonne A. 
</t>
    </r>
    <r>
      <rPr>
        <sz val="14"/>
        <color theme="4"/>
        <rFont val="Arial"/>
        <family val="2"/>
      </rPr>
      <t xml:space="preserve">
</t>
    </r>
    <r>
      <rPr>
        <b/>
        <sz val="14"/>
        <color rgb="FF034D67"/>
        <rFont val="Arial"/>
        <family val="2"/>
      </rPr>
      <t>STEG 2:</t>
    </r>
    <r>
      <rPr>
        <sz val="14"/>
        <color theme="1"/>
        <rFont val="Arial"/>
        <family val="2"/>
      </rPr>
      <t xml:space="preserve"> Definer hvordan arbeidsprosessen skal endres. Beskriv kort hva som skal gjøres på en ny måte i kolonne B. Bruk en ny rad for hver endring i arbeidsprosessen.
</t>
    </r>
    <r>
      <rPr>
        <b/>
        <sz val="14"/>
        <color rgb="FFC63629"/>
        <rFont val="Arial"/>
        <family val="2"/>
      </rPr>
      <t xml:space="preserve">
</t>
    </r>
    <r>
      <rPr>
        <b/>
        <sz val="14"/>
        <color rgb="FF034D67"/>
        <rFont val="Arial"/>
        <family val="2"/>
      </rPr>
      <t>STEG 3:</t>
    </r>
    <r>
      <rPr>
        <sz val="14"/>
        <color theme="1"/>
        <rFont val="Arial"/>
        <family val="2"/>
      </rPr>
      <t xml:space="preserve"> Definer type gevinst endringen medfører i kolonne C og beskriv gevinsten i kolonne D. Dette kan være gevinster for innbyggere eller kommune i form av unngått kostnad, spart tid eller økt kvalitet. Én endring medfører ofte flere gevinster. Bruk en ny rad for hver gevinst.
</t>
    </r>
    <r>
      <rPr>
        <sz val="14"/>
        <color theme="4"/>
        <rFont val="Arial"/>
        <family val="2"/>
      </rPr>
      <t xml:space="preserve">
</t>
    </r>
    <r>
      <rPr>
        <b/>
        <sz val="14"/>
        <color rgb="FF034D67"/>
        <rFont val="Arial"/>
        <family val="2"/>
      </rPr>
      <t>STEG 4:</t>
    </r>
    <r>
      <rPr>
        <sz val="14"/>
        <color theme="4"/>
        <rFont val="Arial"/>
        <family val="2"/>
      </rPr>
      <t xml:space="preserve"> </t>
    </r>
    <r>
      <rPr>
        <sz val="14"/>
        <rFont val="Arial"/>
        <family val="2"/>
      </rPr>
      <t>Beskriv kort forutsetninger for at gevinsten blir realisert i kolonne E. Husk å få med forutsetningene knyttet til forankring og opplæring.
Hold endrings- og gevinstoversikten oppdatert hele veien gjennom innovasjonsløpet. Endrings- og gevinstoversikten danner grunnlag for gevinstvurdering. Mal for gevinstvurdering følger med i dette verktøyet.</t>
    </r>
  </si>
  <si>
    <r>
      <rPr>
        <b/>
        <sz val="16"/>
        <color rgb="FF034D67"/>
        <rFont val="Arial"/>
        <family val="2"/>
      </rPr>
      <t>Hvem er med?</t>
    </r>
    <r>
      <rPr>
        <sz val="14"/>
        <color theme="9"/>
        <rFont val="Arial"/>
        <family val="2"/>
      </rPr>
      <t xml:space="preserve">
</t>
    </r>
    <r>
      <rPr>
        <sz val="14"/>
        <rFont val="Arial"/>
        <family val="2"/>
      </rPr>
      <t>- Prosjektleder og team
- Controller
- Økonomiansvarlig
- Kvalitetsansvarlig
- Ledere, mellomledere og ansatte</t>
    </r>
  </si>
  <si>
    <r>
      <rPr>
        <b/>
        <sz val="16"/>
        <color rgb="FF034D67"/>
        <rFont val="Arial"/>
        <family val="2"/>
      </rPr>
      <t>Hva er gevinstvurdering?</t>
    </r>
    <r>
      <rPr>
        <sz val="14"/>
        <color theme="9"/>
        <rFont val="Arial"/>
        <family val="2"/>
      </rPr>
      <t xml:space="preserve">
</t>
    </r>
    <r>
      <rPr>
        <sz val="14"/>
        <rFont val="Arial"/>
        <family val="2"/>
      </rPr>
      <t xml:space="preserve">Gevinstvurdering er vurdering av forventede gevinster og kostnader i et 3 til 5-års perspektiv.
Gevinstvurderingen danner beslutningsgrunnlag for om løsningen skal utprøves og/eller implementeres.
Prioriterte løsninger skal være de som er økonomisk lønnsomme og/eller skaper betydelige kvalitetsgevinster.
</t>
    </r>
  </si>
  <si>
    <r>
      <rPr>
        <b/>
        <sz val="16"/>
        <color rgb="FF034D67"/>
        <rFont val="Arial"/>
        <family val="2"/>
      </rPr>
      <t>Hvorfor utarbeide gevinstvurdering?</t>
    </r>
    <r>
      <rPr>
        <sz val="14"/>
        <color theme="9"/>
        <rFont val="Arial"/>
        <family val="2"/>
      </rPr>
      <t xml:space="preserve">
</t>
    </r>
    <r>
      <rPr>
        <sz val="14"/>
        <rFont val="Arial"/>
        <family val="2"/>
      </rPr>
      <t>Gevinstvurderingen gir dere mulighet til å vurdere gevinster på en strukturert og grundig måte.
Gevinstvurderingen støtter dere i å ta faktabaserte beslutninger om hvilke løsninger som bør prioriteres, og hvilke løsninger som kommunen bør unngå å bruke ressurser på.</t>
    </r>
  </si>
  <si>
    <t>Gevinst-vurdering</t>
  </si>
  <si>
    <r>
      <rPr>
        <b/>
        <sz val="16"/>
        <color rgb="FF034D67"/>
        <rFont val="Arial"/>
        <family val="2"/>
      </rPr>
      <t>Hva er gevinst-realiseringsplan?</t>
    </r>
    <r>
      <rPr>
        <sz val="14"/>
        <color theme="9"/>
        <rFont val="Arial"/>
        <family val="2"/>
      </rPr>
      <t xml:space="preserve">
</t>
    </r>
    <r>
      <rPr>
        <sz val="14"/>
        <rFont val="Arial"/>
        <family val="2"/>
      </rPr>
      <t>Gevinstrealiserings-plan er en plan for hvordan gevinstene dere har definert skal realiseres. 
Planen kobler gevinstene til konkrete tiltak, resultatindikatorer og gevinstansvarlige.
Gevinstrealiserings-plan tar utgangspunkt i endrings- og gevinstoversikt og gevinstvurdering fra "Verktøy for gevinstkartlegging".</t>
    </r>
  </si>
  <si>
    <r>
      <rPr>
        <b/>
        <sz val="16"/>
        <color rgb="FF034D67"/>
        <rFont val="Arial"/>
        <family val="2"/>
      </rPr>
      <t>Hvorfor utarbeide gevinst-realiseringsplan?</t>
    </r>
    <r>
      <rPr>
        <sz val="14"/>
        <color theme="9"/>
        <rFont val="Arial"/>
        <family val="2"/>
      </rPr>
      <t xml:space="preserve">
</t>
    </r>
    <r>
      <rPr>
        <sz val="14"/>
        <rFont val="Arial"/>
        <family val="2"/>
      </rPr>
      <t xml:space="preserve">Gevinstrealiserings-planen definerer hva som skal til for at gevinstene blir realisert, og hvordan resultatene skal måles over tid.
Gevinstrealiserings-planen er sentral i ansvarliggjøring av linjen for gevinstrealisering.
</t>
    </r>
  </si>
  <si>
    <r>
      <rPr>
        <b/>
        <sz val="16"/>
        <color rgb="FF034D67"/>
        <rFont val="Arial"/>
        <family val="2"/>
      </rPr>
      <t>Hvordan utarbeide gevinstrealiseringsplan?</t>
    </r>
    <r>
      <rPr>
        <sz val="14"/>
        <color theme="1"/>
        <rFont val="Arial"/>
        <family val="2"/>
      </rPr>
      <t xml:space="preserve">
Utarbeid gevinstrealiseringsplan i tett dialog med ansatte, mellomledere og ledere som skal realisere gevinster i drift. Bruk malen. Veiledning for utfylling av mal:
</t>
    </r>
    <r>
      <rPr>
        <sz val="14"/>
        <color theme="4"/>
        <rFont val="Arial"/>
        <family val="2"/>
      </rPr>
      <t xml:space="preserve">
</t>
    </r>
    <r>
      <rPr>
        <b/>
        <sz val="14"/>
        <color rgb="FF034D67"/>
        <rFont val="Arial"/>
        <family val="2"/>
      </rPr>
      <t>STEG 1:</t>
    </r>
    <r>
      <rPr>
        <sz val="14"/>
        <color theme="1"/>
        <rFont val="Arial"/>
        <family val="2"/>
      </rPr>
      <t xml:space="preserve"> Gå til arket "Gevinstrealiseringsplan_mal". Gevinstene hentes automatisk fra verktøy for gevinstvurdering.
</t>
    </r>
    <r>
      <rPr>
        <sz val="14"/>
        <color theme="4"/>
        <rFont val="Arial"/>
        <family val="2"/>
      </rPr>
      <t xml:space="preserve">
</t>
    </r>
    <r>
      <rPr>
        <b/>
        <sz val="14"/>
        <color rgb="FF034D67"/>
        <rFont val="Arial"/>
        <family val="2"/>
      </rPr>
      <t>STEG 2:</t>
    </r>
    <r>
      <rPr>
        <sz val="14"/>
        <color theme="1"/>
        <rFont val="Arial"/>
        <family val="2"/>
      </rPr>
      <t xml:space="preserve"> Definer tiltak som kreves for å realisere gevinsten i kolonne B. Husk å få med tiltak knyttet til forankring og opplæring, og bruk interessentanalysen aktivt i arbeidet. Det vil typisk være flere tiltak per gevinst. Før hvert tiltak på en separat rad.
</t>
    </r>
    <r>
      <rPr>
        <b/>
        <sz val="14"/>
        <color rgb="FF034D67"/>
        <rFont val="Arial"/>
        <family val="2"/>
      </rPr>
      <t>STEG 3:</t>
    </r>
    <r>
      <rPr>
        <sz val="14"/>
        <color theme="4"/>
        <rFont val="Arial"/>
        <family val="2"/>
      </rPr>
      <t xml:space="preserve"> </t>
    </r>
    <r>
      <rPr>
        <sz val="14"/>
        <color theme="1"/>
        <rFont val="Arial"/>
        <family val="2"/>
      </rPr>
      <t xml:space="preserve">Definer frist og ansvarlig per tiltak i kolonnene C og D.
</t>
    </r>
    <r>
      <rPr>
        <sz val="14"/>
        <color theme="4"/>
        <rFont val="Arial"/>
        <family val="2"/>
      </rPr>
      <t xml:space="preserve">
</t>
    </r>
    <r>
      <rPr>
        <b/>
        <sz val="14"/>
        <color rgb="FF034D67"/>
        <rFont val="Arial"/>
        <family val="2"/>
      </rPr>
      <t>STEG 4:</t>
    </r>
    <r>
      <rPr>
        <sz val="14"/>
        <color theme="4"/>
        <rFont val="Arial"/>
        <family val="2"/>
      </rPr>
      <t xml:space="preserve"> </t>
    </r>
    <r>
      <rPr>
        <sz val="14"/>
        <rFont val="Arial"/>
        <family val="2"/>
      </rPr>
      <t>R</t>
    </r>
    <r>
      <rPr>
        <sz val="14"/>
        <color theme="1"/>
        <rFont val="Arial"/>
        <family val="2"/>
      </rPr>
      <t xml:space="preserve">esultatindikator per gevinst hentes automatisk fra gevinstvurderingen og legges i kolonne E. Definer også hvordan resultatindikatoren skal måles og rapporteres på i kolonne F. Tenk gjennom følgende spørsmål: Hvilke data skal samles inn og fra hvilke kilder? I hvilket format og under hvilke driftsmøter skal rapporteringen foregå?
</t>
    </r>
    <r>
      <rPr>
        <sz val="14"/>
        <color theme="4"/>
        <rFont val="Arial"/>
        <family val="2"/>
      </rPr>
      <t xml:space="preserve">
</t>
    </r>
    <r>
      <rPr>
        <b/>
        <sz val="14"/>
        <color rgb="FF034D67"/>
        <rFont val="Arial"/>
        <family val="2"/>
      </rPr>
      <t>STEG 5:</t>
    </r>
    <r>
      <rPr>
        <sz val="14"/>
        <color rgb="FF034D67"/>
        <rFont val="Arial"/>
        <family val="2"/>
      </rPr>
      <t xml:space="preserve"> </t>
    </r>
    <r>
      <rPr>
        <sz val="14"/>
        <color theme="1"/>
        <rFont val="Arial"/>
        <family val="2"/>
      </rPr>
      <t xml:space="preserve">Definer når gevinsten mest sannsynlig blir realisert i kolonne G. Her kan du eksempelvis skrive hvilket kvartal og år gevinsten vil bli synlig.
</t>
    </r>
    <r>
      <rPr>
        <sz val="14"/>
        <color theme="4"/>
        <rFont val="Arial"/>
        <family val="2"/>
      </rPr>
      <t xml:space="preserve">
</t>
    </r>
    <r>
      <rPr>
        <b/>
        <sz val="14"/>
        <color rgb="FF034D67"/>
        <rFont val="Arial"/>
        <family val="2"/>
      </rPr>
      <t>STEG 6:</t>
    </r>
    <r>
      <rPr>
        <sz val="14"/>
        <color theme="1"/>
        <rFont val="Arial"/>
        <family val="2"/>
      </rPr>
      <t xml:space="preserve"> Identifiser hvordan gevinsten kan «omsettes» i kolonne H. Dersom ansatte frigjør tid, hva skal de bruke den frigjorte tiden på? Dersom kommunen unngår kostnader, skal besparelsen tas ut av budsjettet og/eller brukes til andre formål?
</t>
    </r>
    <r>
      <rPr>
        <sz val="14"/>
        <color rgb="FF034D67"/>
        <rFont val="Arial"/>
        <family val="2"/>
      </rPr>
      <t xml:space="preserve">
</t>
    </r>
    <r>
      <rPr>
        <b/>
        <sz val="14"/>
        <color rgb="FF034D67"/>
        <rFont val="Arial"/>
        <family val="2"/>
      </rPr>
      <t>STEG 7:</t>
    </r>
    <r>
      <rPr>
        <sz val="14"/>
        <color theme="3"/>
        <rFont val="Arial"/>
        <family val="2"/>
      </rPr>
      <t xml:space="preserve"> </t>
    </r>
    <r>
      <rPr>
        <sz val="14"/>
        <color theme="1"/>
        <rFont val="Arial"/>
        <family val="2"/>
      </rPr>
      <t>Utpek gevinstansvarlig i linjen for hver gevinst. Ansvaret for hver gevinst må være tydelig for alle og godt forankret.
Hold gevinstrealiseringsplanen oppdatert. Før inn nye gevinster og oppdater tiltak på bakgrunn av erfaringene fra overgangen til drift og videre i ny praksis.</t>
    </r>
  </si>
  <si>
    <r>
      <rPr>
        <b/>
        <sz val="16"/>
        <color rgb="FF034D67"/>
        <rFont val="Arial"/>
        <family val="2"/>
      </rPr>
      <t>Hvem er med?</t>
    </r>
    <r>
      <rPr>
        <sz val="14"/>
        <color theme="9"/>
        <rFont val="Arial"/>
        <family val="2"/>
      </rPr>
      <t xml:space="preserve">
</t>
    </r>
    <r>
      <rPr>
        <sz val="14"/>
        <rFont val="Arial"/>
        <family val="2"/>
      </rPr>
      <t>- Prosjektleder 
- Evt. representanter fra prosjektteam
- Ledere og mellomledere
- Controller
- Kvalitetsansvarlig</t>
    </r>
  </si>
  <si>
    <r>
      <rPr>
        <b/>
        <sz val="16"/>
        <color rgb="FF034D67"/>
        <rFont val="Arial"/>
        <family val="2"/>
      </rPr>
      <t>Hva er gevinstoppfølging?</t>
    </r>
    <r>
      <rPr>
        <sz val="14"/>
        <color theme="9"/>
        <rFont val="Arial"/>
        <family val="2"/>
      </rPr>
      <t xml:space="preserve">
</t>
    </r>
    <r>
      <rPr>
        <sz val="14"/>
        <rFont val="Arial"/>
        <family val="2"/>
      </rPr>
      <t>Gevinstoppfølging innebærer måling og rapportering på resultatindikatorer.
Det er viktig at det foreligger tydelige roller og ansvar for hvem som er ansvarlig for måling, hvor ofte det skal skje, og videre hvem som er ansvarlig for tiltak. 
Resultatindikatorene gir en pekepinn på om gevinstene blir realisert etter planen. Ved avvik, er det viktig å definere og iverksette korrigerende tiltak.</t>
    </r>
  </si>
  <si>
    <r>
      <rPr>
        <b/>
        <sz val="16"/>
        <color rgb="FF034D67"/>
        <rFont val="Arial"/>
        <family val="2"/>
      </rPr>
      <t>Hvorfor utarbeide gevinstoppfølging?</t>
    </r>
    <r>
      <rPr>
        <sz val="14"/>
        <color theme="9"/>
        <rFont val="Arial"/>
        <family val="2"/>
      </rPr>
      <t xml:space="preserve">
</t>
    </r>
    <r>
      <rPr>
        <sz val="14"/>
        <rFont val="Arial"/>
        <family val="2"/>
      </rPr>
      <t>Gevinstoppfølging er nødvendig for å kunne realisere forventede gevinster.
Jevnlig og tett oppfølging sikrer at utviklingen i organisasjonen skjer og vedvarer over tid. Gevinstoppfølging skal foregå frem til gevinstene er realisert.
Gevinstoppfølging må skje løpende i driftsmøter, fremfor noe eget på siden. Driftsmøter bør være fokuserte på status og avvikshåndtering. Det er viktig å fokusere på hvilke tiltak som skal iverksettes dersom resultatindikatorene ikke peker riktig vei. 
Det er viktig å synliggjøre fremgang og feire oppnådde resultater. Dette skaper engasjement i organisasjonen og motiverer ansatte til videre innsats.</t>
    </r>
  </si>
  <si>
    <r>
      <rPr>
        <b/>
        <sz val="16"/>
        <color rgb="FF034D67"/>
        <rFont val="Arial"/>
        <family val="2"/>
      </rPr>
      <t>Hvordan utarbeide gevinstoppfølging?</t>
    </r>
    <r>
      <rPr>
        <sz val="14"/>
        <color theme="1"/>
        <rFont val="Arial"/>
        <family val="2"/>
      </rPr>
      <t xml:space="preserve">
Mål resultatindikatorene iht. gevinstrealiseringsplanen. Utarbeid rapport for gevinstoppfølging i malen som følger. Gjennomgå rapporten i driftsmøter. Iverksett tiltak på bakgrunn av rapporten. Pass på at driftsmøtene er tiltaksfokuserte. Veiledning for utfylling av mal:
</t>
    </r>
    <r>
      <rPr>
        <sz val="14"/>
        <color theme="4"/>
        <rFont val="Arial"/>
        <family val="2"/>
      </rPr>
      <t xml:space="preserve">
</t>
    </r>
    <r>
      <rPr>
        <b/>
        <sz val="14"/>
        <color rgb="FF034D67"/>
        <rFont val="Arial"/>
        <family val="2"/>
      </rPr>
      <t>STEG 1:</t>
    </r>
    <r>
      <rPr>
        <sz val="14"/>
        <color theme="1"/>
        <rFont val="Arial"/>
        <family val="2"/>
      </rPr>
      <t xml:space="preserve"> Gå til arket "Gevinstoppfølging_mal". Vurder overordnet status for gevinstrealisering. Velg et alternativ fra nedtrekksmenyen i cellen B7. Se kommentaren i cellen for veiledning. Forklar statusen kort i kolonnene H-X.
</t>
    </r>
    <r>
      <rPr>
        <sz val="14"/>
        <color theme="4"/>
        <rFont val="Arial"/>
        <family val="2"/>
      </rPr>
      <t xml:space="preserve">
</t>
    </r>
    <r>
      <rPr>
        <b/>
        <sz val="14"/>
        <color rgb="FF034D67"/>
        <rFont val="Arial"/>
        <family val="2"/>
      </rPr>
      <t>STEG 2:</t>
    </r>
    <r>
      <rPr>
        <sz val="14"/>
        <color rgb="FF034D67"/>
        <rFont val="Arial"/>
        <family val="2"/>
      </rPr>
      <t xml:space="preserve"> </t>
    </r>
    <r>
      <rPr>
        <sz val="14"/>
        <color theme="1"/>
        <rFont val="Arial"/>
        <family val="2"/>
      </rPr>
      <t xml:space="preserve">Vurder status for forankring og opplæring. Velg et alternativ fra nedtrekksmenyen i cellene B13 og B15. Se kommentarene i cellene for veiledning. 
</t>
    </r>
    <r>
      <rPr>
        <b/>
        <sz val="14"/>
        <color rgb="FF034D67"/>
        <rFont val="Arial"/>
        <family val="2"/>
      </rPr>
      <t>STEG 3:</t>
    </r>
    <r>
      <rPr>
        <sz val="14"/>
        <color theme="1"/>
        <rFont val="Arial"/>
        <family val="2"/>
      </rPr>
      <t xml:space="preserve"> Vurder status per gevinst. Gevinst, resultatindikator og gevinstansvarlig hentes automatisk fra verktøy for gevinstrealiseringsplan. Oppgi videre målverdi og løpende målinger i kolonnene H-T, og studer utviklingen over tid i kolonne U. Forklar status i kolonnene V-W. Se eksempler i malen.
</t>
    </r>
    <r>
      <rPr>
        <b/>
        <sz val="14"/>
        <color rgb="FF034D67"/>
        <rFont val="Arial"/>
        <family val="2"/>
      </rPr>
      <t>STEG 4:</t>
    </r>
    <r>
      <rPr>
        <sz val="14"/>
        <color rgb="FF034D67"/>
        <rFont val="Arial"/>
        <family val="2"/>
      </rPr>
      <t xml:space="preserve"> </t>
    </r>
    <r>
      <rPr>
        <sz val="14"/>
        <color theme="1"/>
        <rFont val="Arial"/>
        <family val="2"/>
      </rPr>
      <t xml:space="preserve">Studer status per gevinst. Samsvarer observert trend med deres forventinger til gevinstutviklingen? Identifiser gevinster med manglende resultatoppnåelse. Oppgi disse gevinstene i kolonne A f.o.m. linje 92. Definer tiltak for å forbedre resultatoppnåelse for disse gevinstene i kolonnene E-V. Oppgi ansvarlig og frist per tiltak i kolonnene W og X. Se eksempler i malen.
</t>
    </r>
  </si>
  <si>
    <r>
      <rPr>
        <b/>
        <sz val="16"/>
        <color rgb="FF034D67"/>
        <rFont val="Arial"/>
        <family val="2"/>
      </rPr>
      <t>Hvem er med?</t>
    </r>
    <r>
      <rPr>
        <sz val="14"/>
        <color theme="9"/>
        <rFont val="Arial"/>
        <family val="2"/>
      </rPr>
      <t xml:space="preserve">
</t>
    </r>
    <r>
      <rPr>
        <sz val="14"/>
        <rFont val="Arial"/>
        <family val="2"/>
      </rPr>
      <t xml:space="preserve">
- Ledere, mellomledere og ansatte 
- Gevinstansvarlige
- Controller
- Økonomiansvarlig
- Kvalitetsansvarlig
- IKT-ansvarlig</t>
    </r>
  </si>
  <si>
    <t>Veiviser for forbedrings- og innovasjonsarbeid i helse- og omsorgstjenestene</t>
  </si>
  <si>
    <r>
      <rPr>
        <b/>
        <sz val="16"/>
        <color rgb="FF034D67"/>
        <rFont val="Arial"/>
        <family val="2"/>
      </rPr>
      <t>Når utarbeides dette?</t>
    </r>
    <r>
      <rPr>
        <sz val="14"/>
        <color theme="9"/>
        <rFont val="Arial"/>
        <family val="2"/>
      </rPr>
      <t xml:space="preserve">
</t>
    </r>
    <r>
      <rPr>
        <b/>
        <sz val="14"/>
        <rFont val="Arial"/>
        <family val="2"/>
      </rPr>
      <t xml:space="preserve">Fase 2: </t>
    </r>
    <r>
      <rPr>
        <sz val="14"/>
        <rFont val="Arial"/>
        <family val="2"/>
      </rPr>
      <t xml:space="preserve">Utarbeide endrings- og gevinstoversikt for den nye tjenesten.
</t>
    </r>
    <r>
      <rPr>
        <sz val="14"/>
        <rFont val="Arial"/>
        <family val="2"/>
      </rPr>
      <t xml:space="preserve">
</t>
    </r>
  </si>
  <si>
    <r>
      <rPr>
        <b/>
        <sz val="16"/>
        <color rgb="FF034D67"/>
        <rFont val="Arial"/>
        <family val="2"/>
      </rPr>
      <t>Når utarbeides dette?</t>
    </r>
    <r>
      <rPr>
        <sz val="14"/>
        <color theme="9"/>
        <rFont val="Arial"/>
        <family val="2"/>
      </rPr>
      <t xml:space="preserve">
</t>
    </r>
    <r>
      <rPr>
        <sz val="14"/>
        <rFont val="Arial"/>
        <family val="2"/>
      </rPr>
      <t xml:space="preserve">
</t>
    </r>
    <r>
      <rPr>
        <b/>
        <sz val="14"/>
        <rFont val="Arial"/>
        <family val="2"/>
      </rPr>
      <t xml:space="preserve">Fase 3: </t>
    </r>
    <r>
      <rPr>
        <sz val="14"/>
        <rFont val="Arial"/>
        <family val="2"/>
      </rPr>
      <t>Gevinstvurdering utarbeides med utgangspunkt i gevinstene som ble identifisert i fase 2</t>
    </r>
    <r>
      <rPr>
        <sz val="14"/>
        <color theme="9"/>
        <rFont val="Arial"/>
        <family val="2"/>
      </rPr>
      <t xml:space="preserve">
</t>
    </r>
  </si>
  <si>
    <r>
      <rPr>
        <b/>
        <sz val="16"/>
        <color rgb="FF034D67"/>
        <rFont val="Arial"/>
        <family val="2"/>
      </rPr>
      <t>Hvordan utarbeide gevinstvurdering?</t>
    </r>
    <r>
      <rPr>
        <sz val="14"/>
        <color theme="1"/>
        <rFont val="Arial"/>
        <family val="2"/>
      </rPr>
      <t xml:space="preserve">
Gevinstvurdering utarbeides på bakgrunn av endrings- og gevinstoversikten som er inkludert i dette verktøyet. Det kan være lurt å jobbe sammen med økonomiansvarlige og systemansvarlige for å få hjelp til å finne gode resultatindikatorer og hente inn tall. Gevinstvurderingen fylles inn i malen som følger. Veiledning for utfylling av mal:
</t>
    </r>
    <r>
      <rPr>
        <b/>
        <sz val="14"/>
        <color rgb="FF034D67"/>
        <rFont val="Arial"/>
        <family val="2"/>
      </rPr>
      <t>STEG 1:</t>
    </r>
    <r>
      <rPr>
        <sz val="14"/>
        <color theme="1"/>
        <rFont val="Arial"/>
        <family val="2"/>
      </rPr>
      <t xml:space="preserve"> Gå til arket "Gevinstvurdering_mal". Dere vil først se "Oppsummering" med fritekstfelt. Dette kan dere skrive til slutt.
</t>
    </r>
    <r>
      <rPr>
        <b/>
        <sz val="14"/>
        <color rgb="FFC63629"/>
        <rFont val="Arial"/>
        <family val="2"/>
      </rPr>
      <t xml:space="preserve">
</t>
    </r>
    <r>
      <rPr>
        <b/>
        <sz val="14"/>
        <color rgb="FF034D67"/>
        <rFont val="Arial"/>
        <family val="2"/>
      </rPr>
      <t>STEG 2:</t>
    </r>
    <r>
      <rPr>
        <sz val="14"/>
        <color rgb="FF034D67"/>
        <rFont val="Arial"/>
        <family val="2"/>
      </rPr>
      <t xml:space="preserve"> </t>
    </r>
    <r>
      <rPr>
        <sz val="14"/>
        <color theme="1"/>
        <rFont val="Arial"/>
        <family val="2"/>
      </rPr>
      <t xml:space="preserve">Verktøyet vil automatisk hente gevinstene fra "Endrings- og gevinstoversikt" og fordele dem utover de tre tabellene; unngåtte kostnader, spart tid og økt kvalitet, avhengig av hva slags type gevinst det er.
- For hver gevinst oppgir dere en resultatindikator, kilde, nullpunkt og målverdi i kolonnene B-E. Se eksempler i malen.
- I tabellen for "unngåtte kostnader" oppgir dere kronebeløp per år. Det blir mellomregninger for å komme frem til disse tallene. Gjennomfør mellomregningene på en strukturert måte og dokumenter dem godt i oversiktlige regneark. Se arket "Hvordan beregne gevinster" for mer veiledning.
- I tabellen for "spart tid" fyller dere ut hvor mange årsverk som blir spart de neste fem årene og definerer hvordan tiden skal "omsettes" - brukes til andre oppgaver eller hentes ut. Beregning av spart tid kan kreve tidstelling og innspill fra ansatte i første linje. Se eksempler i malen. 
- I tabellen for "økt kvalitet" krysser dere av i tabellen årene når gevinsten blir synlig og angir gevinstvurdering på en skala fra 1 til 5 i kolonne K. Skalen er definert i kommentaren til celle K71. Se også eksempler i malen. 
</t>
    </r>
    <r>
      <rPr>
        <b/>
        <sz val="14"/>
        <color rgb="FF034D67"/>
        <rFont val="Arial"/>
        <family val="2"/>
      </rPr>
      <t xml:space="preserve">STEG 3: </t>
    </r>
    <r>
      <rPr>
        <sz val="14"/>
        <color theme="1"/>
        <rFont val="Arial"/>
        <family val="2"/>
      </rPr>
      <t xml:space="preserve">Fyll inn to tabeller med kostnader f.o.m. linje 109. 
- Skill mellom investeringer og løpende driftskostnader. Rådfør dere med økonomiavdelingen hvis nødvendig. Kostnader skal oppgis i kroner i kolonnene G-K. Eventuelle kommentarer kan skrives i kolonne L-M.
- Fyll ut tabellen med investeringer først. Se eksempler i malen.
- Fyll deretter ut løpende driftskostnader. Ta kun med kostnader som vil komme i tillegg til dagens driftskostnader. Husk at kostnader knyttet til gevinstmåling og rapportering også må inkluderes.
</t>
    </r>
    <r>
      <rPr>
        <sz val="14"/>
        <color rgb="FF034D67"/>
        <rFont val="Arial"/>
        <family val="2"/>
      </rPr>
      <t xml:space="preserve">
</t>
    </r>
    <r>
      <rPr>
        <b/>
        <sz val="14"/>
        <color rgb="FF034D67"/>
        <rFont val="Arial"/>
        <family val="2"/>
      </rPr>
      <t xml:space="preserve">STEG 4: </t>
    </r>
    <r>
      <rPr>
        <sz val="14"/>
        <rFont val="Arial"/>
        <family val="2"/>
      </rPr>
      <t>Malen skal automatisk beregne om løsningen er økonomisk lønnsomt og angi netto nåverdien for løsningen øverst på arket. Dere kan lese mer om hvordan beregningen utføres i malen på linje 160. Der kan dere også endre forutsetninger om årsverkkostnad og rente for beregninger.</t>
    </r>
    <r>
      <rPr>
        <sz val="14"/>
        <color theme="3"/>
        <rFont val="Arial"/>
        <family val="2"/>
      </rPr>
      <t xml:space="preserve">
</t>
    </r>
    <r>
      <rPr>
        <b/>
        <sz val="14"/>
        <color rgb="FF034D67"/>
        <rFont val="Arial"/>
        <family val="2"/>
      </rPr>
      <t>STEG 5:</t>
    </r>
    <r>
      <rPr>
        <sz val="14"/>
        <color theme="4"/>
        <rFont val="Arial"/>
        <family val="2"/>
      </rPr>
      <t xml:space="preserve"> </t>
    </r>
    <r>
      <rPr>
        <sz val="14"/>
        <rFont val="Arial"/>
        <family val="2"/>
      </rPr>
      <t>Skriv kort om forventede gevinster er større enn kostnader i oppsummeringsfeltet øverst på arket. Foreta en balansert vurdering ved å se både på økonomi og kvalitet. Vurder løsningen mot andre alternativer. 
Hold gevinstvurderingen oppdatert hele veien gjennom innovasjonsløpet. Bruk gevinstvurderingen aktivt i arbeidet med gevinstplanlegging og oppfølging.
Hold endrings- og gevinstoversikten oppdatert hele veien gjennom innovasjonsløpet. Endrings- og gevinstoversikten danner grunnlag for gevinstvurdering. Mal for gevinstvurdering følger med i dette verktøyet.</t>
    </r>
  </si>
  <si>
    <r>
      <rPr>
        <b/>
        <sz val="16"/>
        <color rgb="FF034D67"/>
        <rFont val="Arial"/>
        <family val="2"/>
      </rPr>
      <t>Hvem er med?</t>
    </r>
    <r>
      <rPr>
        <sz val="14"/>
        <color theme="9"/>
        <rFont val="Arial"/>
        <family val="2"/>
      </rPr>
      <t xml:space="preserve">
</t>
    </r>
    <r>
      <rPr>
        <sz val="14"/>
        <rFont val="Arial"/>
        <family val="2"/>
      </rPr>
      <t>- Prosjektleder og team
- Controller
- Økonomiansvarlig
- Kvalitetsansvarlig
- Ledere, mellomledere og ansatte</t>
    </r>
  </si>
  <si>
    <r>
      <rPr>
        <b/>
        <sz val="16"/>
        <color rgb="FF034D67"/>
        <rFont val="Arial"/>
        <family val="2"/>
      </rPr>
      <t>Når utarbeides dette?</t>
    </r>
    <r>
      <rPr>
        <sz val="14"/>
        <color theme="9"/>
        <rFont val="Arial"/>
        <family val="2"/>
      </rPr>
      <t xml:space="preserve">
</t>
    </r>
    <r>
      <rPr>
        <b/>
        <sz val="14"/>
        <rFont val="Arial"/>
        <family val="2"/>
      </rPr>
      <t xml:space="preserve">Fase 3: </t>
    </r>
    <r>
      <rPr>
        <sz val="14"/>
        <rFont val="Arial"/>
        <family val="2"/>
      </rPr>
      <t xml:space="preserve">Utarbeide gevinstrealiseringsplan.
</t>
    </r>
    <r>
      <rPr>
        <b/>
        <sz val="14"/>
        <rFont val="Arial"/>
        <family val="2"/>
      </rPr>
      <t>Fase 4:</t>
    </r>
    <r>
      <rPr>
        <sz val="14"/>
        <rFont val="Arial"/>
        <family val="2"/>
      </rPr>
      <t xml:space="preserve"> Holde gevinstrealiserings-planen oppdatert.
</t>
    </r>
    <r>
      <rPr>
        <b/>
        <sz val="14"/>
        <rFont val="Arial"/>
        <family val="2"/>
      </rPr>
      <t/>
    </r>
  </si>
  <si>
    <r>
      <rPr>
        <b/>
        <sz val="16"/>
        <color rgb="FF034D67"/>
        <rFont val="Arial"/>
        <family val="2"/>
      </rPr>
      <t>Når utarbeides dette?</t>
    </r>
    <r>
      <rPr>
        <sz val="14"/>
        <color theme="9"/>
        <rFont val="Arial"/>
        <family val="2"/>
      </rPr>
      <t xml:space="preserve">
</t>
    </r>
    <r>
      <rPr>
        <sz val="14"/>
        <rFont val="Arial"/>
        <family val="2"/>
      </rPr>
      <t xml:space="preserve">
</t>
    </r>
    <r>
      <rPr>
        <b/>
        <sz val="14"/>
        <rFont val="Arial"/>
        <family val="2"/>
      </rPr>
      <t xml:space="preserve">Fase 4: </t>
    </r>
    <r>
      <rPr>
        <sz val="14"/>
        <rFont val="Arial"/>
        <family val="2"/>
      </rPr>
      <t>Følge opp gevinster med jevnlige mellomrom.</t>
    </r>
  </si>
  <si>
    <t>V 2.0 AUGUST 2017</t>
  </si>
  <si>
    <r>
      <rPr>
        <b/>
        <sz val="16"/>
        <color rgb="FF034D67"/>
        <rFont val="Arial"/>
        <family val="2"/>
      </rPr>
      <t>Om Veiviser for forbedrings- og innovasjonsarbeid</t>
    </r>
    <r>
      <rPr>
        <sz val="14"/>
        <color theme="9"/>
        <rFont val="Arial"/>
        <family val="2"/>
      </rPr>
      <t xml:space="preserve">
</t>
    </r>
    <r>
      <rPr>
        <sz val="14"/>
        <rFont val="Arial"/>
        <family val="2"/>
      </rPr>
      <t xml:space="preserve">
Veiviseren er et helhetlig rammeverk til endringsprosesser i helse- og omsorgssektoren. Den viser vei i forbedrings- og innovasjonsarbeid fra utfordringer identifiseres, til ny løsning er implementert.
Dette dokumentet er et av verktøyene i metoden, og dere finner det referert til i </t>
    </r>
    <r>
      <rPr>
        <b/>
        <sz val="14"/>
        <rFont val="Arial"/>
        <family val="2"/>
      </rPr>
      <t>Fase 2, 3 og 4</t>
    </r>
    <r>
      <rPr>
        <sz val="14"/>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</si>
</sst>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_ [$kr-414]\ * #,##0_ ;_ [$kr-414]\ * \-#,##0_ ;_ [$kr-414]\ * &quot;-&quot;??_ ;_ @_ "/>
    <numFmt numFmtId="166" formatCode="_ &quot;kr&quot;\ * #,##0_ ;_ &quot;kr&quot;\ * \-#,##0_ ;_ &quot;kr&quot;\ * &quot;-&quot;??_ ;_ @_ "/>
    <numFmt numFmtId="167" formatCode="&quot;kr&quot;\ #,##0"/>
    <numFmt numFmtId="168" formatCode="0.0"/>
  </numFmts>
  <fonts count="5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1"/>
      <color theme="0"/>
      <name val="Arial"/>
      <family val="2"/>
    </font>
    <font>
      <b/>
      <sz val="11"/>
      <color theme="1"/>
      <name val="Arial"/>
      <family val="2"/>
    </font>
    <font>
      <sz val="11"/>
      <color theme="1"/>
      <name val="Calibri"/>
      <family val="2"/>
      <scheme val="minor"/>
    </font>
    <font>
      <sz val="11"/>
      <color theme="9"/>
      <name val="Arial"/>
      <family val="2"/>
    </font>
    <font>
      <sz val="20"/>
      <color theme="4"/>
      <name val="Arial"/>
      <family val="2"/>
    </font>
    <font>
      <sz val="16"/>
      <color theme="9"/>
      <name val="Arial"/>
      <family val="2"/>
    </font>
    <font>
      <i/>
      <sz val="11"/>
      <color theme="1"/>
      <name val="Arial"/>
      <family val="2"/>
    </font>
    <font>
      <b/>
      <sz val="18"/>
      <color theme="1"/>
      <name val="Arial"/>
      <family val="2"/>
    </font>
    <font>
      <sz val="16"/>
      <color theme="1"/>
      <name val="Arial"/>
      <family val="2"/>
    </font>
    <font>
      <sz val="11"/>
      <name val="Arial"/>
      <family val="2"/>
    </font>
    <font>
      <i/>
      <sz val="11"/>
      <name val="Arial"/>
      <family val="2"/>
    </font>
    <font>
      <b/>
      <i/>
      <sz val="11"/>
      <color theme="1"/>
      <name val="Arial"/>
      <family val="2"/>
    </font>
    <font>
      <b/>
      <sz val="9"/>
      <color indexed="81"/>
      <name val="Tahoma"/>
      <family val="2"/>
    </font>
    <font>
      <sz val="9"/>
      <color indexed="81"/>
      <name val="Tahoma"/>
      <family val="2"/>
    </font>
    <font>
      <sz val="11"/>
      <color rgb="FF202020"/>
      <name val="Arial"/>
      <family val="2"/>
    </font>
    <font>
      <sz val="20"/>
      <color rgb="FF3A7EC0"/>
      <name val="Arial"/>
      <family val="2"/>
    </font>
    <font>
      <sz val="16"/>
      <color rgb="FF202020"/>
      <name val="Arial"/>
      <family val="2"/>
    </font>
    <font>
      <b/>
      <sz val="11"/>
      <color theme="1"/>
      <name val="Calibri"/>
      <family val="2"/>
      <scheme val="minor"/>
    </font>
    <font>
      <sz val="28"/>
      <color theme="0" tint="-0.14999847407452621"/>
      <name val="Wingdings"/>
      <charset val="2"/>
    </font>
    <font>
      <sz val="20"/>
      <color theme="0" tint="-0.14999847407452621"/>
      <name val="Wingdings"/>
      <charset val="2"/>
    </font>
    <font>
      <sz val="26"/>
      <name val="Arial"/>
      <family val="2"/>
    </font>
    <font>
      <u/>
      <sz val="11"/>
      <color theme="10"/>
      <name val="Calibri"/>
      <family val="2"/>
      <scheme val="minor"/>
    </font>
    <font>
      <b/>
      <sz val="11"/>
      <color theme="9"/>
      <name val="Arial"/>
      <family val="2"/>
    </font>
    <font>
      <sz val="14"/>
      <color theme="9"/>
      <name val="Arial"/>
      <family val="2"/>
    </font>
    <font>
      <u/>
      <sz val="11"/>
      <color theme="10"/>
      <name val="Arial"/>
      <family val="2"/>
    </font>
    <font>
      <sz val="11"/>
      <color rgb="FFC63629"/>
      <name val="Arial"/>
      <family val="2"/>
    </font>
    <font>
      <sz val="18"/>
      <name val="Arial"/>
      <family val="2"/>
    </font>
    <font>
      <sz val="12"/>
      <color theme="9"/>
      <name val="Arial"/>
      <family val="2"/>
    </font>
    <font>
      <b/>
      <sz val="14"/>
      <color rgb="FFC63629"/>
      <name val="Arial"/>
      <family val="2"/>
    </font>
    <font>
      <sz val="14"/>
      <name val="Arial"/>
      <family val="2"/>
    </font>
    <font>
      <b/>
      <sz val="14"/>
      <name val="Arial"/>
      <family val="2"/>
    </font>
    <font>
      <sz val="14"/>
      <color theme="1"/>
      <name val="Arial"/>
      <family val="2"/>
    </font>
    <font>
      <b/>
      <sz val="16"/>
      <name val="Arial"/>
      <family val="2"/>
    </font>
    <font>
      <sz val="14"/>
      <color theme="4"/>
      <name val="Arial"/>
      <family val="2"/>
    </font>
    <font>
      <b/>
      <sz val="20"/>
      <color theme="1"/>
      <name val="Arial"/>
      <family val="2"/>
    </font>
    <font>
      <sz val="20"/>
      <color theme="1"/>
      <name val="Arial"/>
      <family val="2"/>
    </font>
    <font>
      <b/>
      <sz val="14"/>
      <color theme="0"/>
      <name val="Arial"/>
      <family val="2"/>
    </font>
    <font>
      <b/>
      <sz val="16"/>
      <color theme="0"/>
      <name val="Arial"/>
      <family val="2"/>
    </font>
    <font>
      <i/>
      <sz val="14"/>
      <color theme="1"/>
      <name val="Arial"/>
      <family val="2"/>
    </font>
    <font>
      <sz val="14"/>
      <color theme="3"/>
      <name val="Arial"/>
      <family val="2"/>
    </font>
    <font>
      <b/>
      <sz val="14"/>
      <color theme="1"/>
      <name val="Arial"/>
      <family val="2"/>
    </font>
    <font>
      <b/>
      <sz val="14"/>
      <color rgb="FFFFFFFF"/>
      <name val="Arial"/>
      <family val="2"/>
    </font>
    <font>
      <b/>
      <i/>
      <sz val="14"/>
      <color theme="1"/>
      <name val="Arial"/>
      <family val="2"/>
    </font>
    <font>
      <sz val="14"/>
      <color rgb="FFFF0000"/>
      <name val="Arial"/>
      <family val="2"/>
    </font>
    <font>
      <u/>
      <sz val="14"/>
      <color theme="10"/>
      <name val="Arial"/>
      <family val="2"/>
    </font>
    <font>
      <sz val="22"/>
      <color rgb="FF034D67"/>
      <name val="Arial"/>
      <family val="2"/>
    </font>
    <font>
      <b/>
      <sz val="16"/>
      <color rgb="FF034D67"/>
      <name val="Arial"/>
      <family val="2"/>
    </font>
    <font>
      <sz val="12"/>
      <color rgb="FF034D67"/>
      <name val="Arial"/>
      <family val="2"/>
    </font>
    <font>
      <u/>
      <sz val="14"/>
      <color rgb="FF034D67"/>
      <name val="Arial"/>
      <family val="2"/>
    </font>
    <font>
      <sz val="14"/>
      <color rgb="FF034D67"/>
      <name val="Arial"/>
      <family val="2"/>
    </font>
    <font>
      <b/>
      <sz val="24"/>
      <color rgb="FF034D67"/>
      <name val="Arial"/>
      <family val="2"/>
    </font>
    <font>
      <b/>
      <sz val="20"/>
      <color rgb="FF034D67"/>
      <name val="Arial"/>
      <family val="2"/>
    </font>
    <font>
      <b/>
      <sz val="14"/>
      <color rgb="FF034D67"/>
      <name val="Arial"/>
      <family val="2"/>
    </font>
  </fonts>
  <fills count="13">
    <fill>
      <patternFill patternType="none"/>
    </fill>
    <fill>
      <patternFill patternType="gray125"/>
    </fill>
    <fill>
      <patternFill patternType="solid">
        <fgColor rgb="FFFFFFCC"/>
      </patternFill>
    </fill>
    <fill>
      <patternFill patternType="solid">
        <fgColor theme="0"/>
        <bgColor indexed="64"/>
      </patternFill>
    </fill>
    <fill>
      <patternFill patternType="solid">
        <fgColor rgb="FF575757"/>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575757"/>
        <bgColor rgb="FF000000"/>
      </patternFill>
    </fill>
    <fill>
      <patternFill patternType="solid">
        <fgColor rgb="FFFFFFFF"/>
        <bgColor rgb="FF000000"/>
      </patternFill>
    </fill>
    <fill>
      <patternFill patternType="solid">
        <fgColor theme="0" tint="-0.14999847407452621"/>
        <bgColor indexed="64"/>
      </patternFill>
    </fill>
    <fill>
      <patternFill patternType="solid">
        <fgColor rgb="FFF2F2F2"/>
        <bgColor indexed="64"/>
      </patternFill>
    </fill>
    <fill>
      <patternFill patternType="solid">
        <fgColor rgb="FFAEABA8"/>
        <bgColor indexed="64"/>
      </patternFill>
    </fill>
    <fill>
      <patternFill patternType="solid">
        <fgColor rgb="FFAEABA8"/>
        <bgColor rgb="FF000000"/>
      </patternFill>
    </fill>
  </fills>
  <borders count="32">
    <border>
      <left/>
      <right/>
      <top/>
      <bottom/>
      <diagonal/>
    </border>
    <border>
      <left style="thin">
        <color rgb="FFB2B2B2"/>
      </left>
      <right style="thin">
        <color rgb="FFB2B2B2"/>
      </right>
      <top style="thin">
        <color rgb="FFB2B2B2"/>
      </top>
      <bottom style="thin">
        <color rgb="FFB2B2B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rgb="FFB2B2B2"/>
      </top>
      <bottom style="thin">
        <color theme="0" tint="-0.24994659260841701"/>
      </bottom>
      <diagonal/>
    </border>
    <border>
      <left/>
      <right style="thin">
        <color theme="0" tint="-0.24994659260841701"/>
      </right>
      <top style="thin">
        <color rgb="FFB2B2B2"/>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style="thin">
        <color rgb="FFBFBFBF"/>
      </left>
      <right/>
      <top/>
      <bottom style="thin">
        <color rgb="FFBFBFBF"/>
      </bottom>
      <diagonal/>
    </border>
    <border>
      <left style="thin">
        <color rgb="FFBFBFBF"/>
      </left>
      <right/>
      <top style="thin">
        <color rgb="FFFFFFF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top style="thin">
        <color rgb="FFB2B2B2"/>
      </top>
      <bottom style="thin">
        <color theme="0" tint="-0.24994659260841701"/>
      </bottom>
      <diagonal/>
    </border>
  </borders>
  <cellStyleXfs count="5">
    <xf numFmtId="0" fontId="0" fillId="0" borderId="0"/>
    <xf numFmtId="164" fontId="8" fillId="0" borderId="0" applyFont="0" applyFill="0" applyBorder="0" applyAlignment="0" applyProtection="0"/>
    <xf numFmtId="9" fontId="8" fillId="0" borderId="0" applyFont="0" applyFill="0" applyBorder="0" applyAlignment="0" applyProtection="0"/>
    <xf numFmtId="0" fontId="8" fillId="2" borderId="1" applyNumberFormat="0" applyFont="0" applyAlignment="0" applyProtection="0"/>
    <xf numFmtId="0" fontId="27" fillId="0" borderId="0" applyNumberFormat="0" applyFill="0" applyBorder="0" applyAlignment="0" applyProtection="0"/>
  </cellStyleXfs>
  <cellXfs count="353">
    <xf numFmtId="0" fontId="0" fillId="0" borderId="0" xfId="0"/>
    <xf numFmtId="49" fontId="9" fillId="3" borderId="0" xfId="0" applyNumberFormat="1" applyFont="1" applyFill="1" applyAlignment="1" applyProtection="1">
      <alignment vertical="top"/>
    </xf>
    <xf numFmtId="49" fontId="9" fillId="3" borderId="0" xfId="0" applyNumberFormat="1" applyFont="1" applyFill="1" applyBorder="1" applyAlignment="1" applyProtection="1">
      <alignment vertical="top"/>
    </xf>
    <xf numFmtId="49" fontId="11" fillId="3" borderId="0" xfId="0" applyNumberFormat="1" applyFont="1" applyFill="1" applyAlignment="1" applyProtection="1">
      <alignment vertical="top"/>
    </xf>
    <xf numFmtId="0" fontId="5" fillId="3" borderId="2" xfId="0" applyFont="1" applyFill="1" applyBorder="1" applyAlignment="1" applyProtection="1">
      <alignment horizontal="left" vertical="top" wrapText="1"/>
      <protection locked="0"/>
    </xf>
    <xf numFmtId="0" fontId="5" fillId="0" borderId="0" xfId="0" applyFont="1" applyFill="1" applyProtection="1"/>
    <xf numFmtId="0" fontId="7" fillId="6" borderId="11" xfId="0" applyFont="1" applyFill="1" applyBorder="1" applyAlignment="1" applyProtection="1">
      <alignment wrapText="1"/>
    </xf>
    <xf numFmtId="165" fontId="13" fillId="6" borderId="13" xfId="0" applyNumberFormat="1" applyFont="1" applyFill="1" applyBorder="1" applyAlignment="1" applyProtection="1">
      <alignment vertical="center" wrapText="1"/>
    </xf>
    <xf numFmtId="166" fontId="5" fillId="3" borderId="2" xfId="0" applyNumberFormat="1" applyFont="1" applyFill="1" applyBorder="1" applyAlignment="1" applyProtection="1">
      <alignment horizontal="left" vertical="top" wrapText="1"/>
      <protection locked="0"/>
    </xf>
    <xf numFmtId="9" fontId="5" fillId="3" borderId="2" xfId="0" applyNumberFormat="1" applyFont="1" applyFill="1" applyBorder="1" applyAlignment="1" applyProtection="1">
      <alignment horizontal="left" vertical="top" wrapText="1"/>
      <protection locked="0"/>
    </xf>
    <xf numFmtId="164" fontId="5" fillId="3" borderId="2" xfId="1" applyFont="1" applyFill="1" applyBorder="1" applyAlignment="1" applyProtection="1">
      <alignment horizontal="left" vertical="top" wrapText="1"/>
      <protection locked="0"/>
    </xf>
    <xf numFmtId="1" fontId="12" fillId="0" borderId="1" xfId="3" applyNumberFormat="1" applyFont="1" applyFill="1" applyAlignment="1" applyProtection="1">
      <alignment horizontal="left" vertical="top" wrapText="1"/>
      <protection locked="0"/>
    </xf>
    <xf numFmtId="0" fontId="5" fillId="0" borderId="0" xfId="0" applyFont="1" applyFill="1" applyBorder="1" applyProtection="1"/>
    <xf numFmtId="0" fontId="23" fillId="9" borderId="0" xfId="0" applyFont="1" applyFill="1"/>
    <xf numFmtId="0" fontId="0" fillId="9" borderId="0" xfId="0" applyFill="1"/>
    <xf numFmtId="0" fontId="23" fillId="6" borderId="2" xfId="0" applyFont="1" applyFill="1" applyBorder="1"/>
    <xf numFmtId="0" fontId="0" fillId="6" borderId="2" xfId="0" applyFont="1" applyFill="1" applyBorder="1"/>
    <xf numFmtId="0" fontId="0" fillId="6" borderId="2" xfId="0" applyFill="1" applyBorder="1"/>
    <xf numFmtId="0" fontId="23" fillId="0" borderId="2" xfId="0" applyFont="1" applyBorder="1"/>
    <xf numFmtId="165" fontId="0" fillId="0" borderId="2" xfId="0" applyNumberFormat="1" applyFont="1" applyBorder="1"/>
    <xf numFmtId="2" fontId="0" fillId="0" borderId="2" xfId="0" applyNumberFormat="1" applyBorder="1"/>
    <xf numFmtId="0" fontId="23" fillId="0" borderId="19" xfId="0" applyFont="1" applyBorder="1"/>
    <xf numFmtId="0" fontId="23" fillId="6" borderId="29" xfId="0" applyFont="1" applyFill="1" applyBorder="1"/>
    <xf numFmtId="165" fontId="0" fillId="6" borderId="30" xfId="0" applyNumberFormat="1" applyFont="1" applyFill="1" applyBorder="1"/>
    <xf numFmtId="49" fontId="5" fillId="3" borderId="2" xfId="0" applyNumberFormat="1" applyFont="1" applyFill="1" applyBorder="1" applyAlignment="1" applyProtection="1">
      <alignment horizontal="left" vertical="top" wrapText="1"/>
      <protection locked="0"/>
    </xf>
    <xf numFmtId="49" fontId="5" fillId="0" borderId="0" xfId="0" applyNumberFormat="1" applyFont="1" applyFill="1" applyProtection="1"/>
    <xf numFmtId="49" fontId="5" fillId="0" borderId="0" xfId="0" applyNumberFormat="1" applyFont="1" applyFill="1" applyBorder="1" applyProtection="1"/>
    <xf numFmtId="0" fontId="5" fillId="3" borderId="2" xfId="0" applyFont="1" applyFill="1" applyBorder="1" applyAlignment="1" applyProtection="1">
      <alignment horizontal="left" vertical="top" wrapText="1"/>
    </xf>
    <xf numFmtId="0" fontId="5" fillId="0" borderId="0" xfId="0" applyFont="1" applyFill="1" applyAlignment="1" applyProtection="1">
      <alignment vertical="center"/>
    </xf>
    <xf numFmtId="0" fontId="12" fillId="2" borderId="1" xfId="3" applyFont="1" applyAlignment="1" applyProtection="1">
      <alignment horizontal="left" vertical="top" wrapText="1"/>
    </xf>
    <xf numFmtId="49" fontId="10" fillId="0" borderId="0" xfId="0" applyNumberFormat="1" applyFont="1" applyBorder="1" applyAlignment="1" applyProtection="1">
      <alignment horizontal="left" vertical="top" indent="1"/>
    </xf>
    <xf numFmtId="49" fontId="9" fillId="0" borderId="0" xfId="0" applyNumberFormat="1" applyFont="1" applyBorder="1" applyAlignment="1" applyProtection="1">
      <alignment vertical="top"/>
    </xf>
    <xf numFmtId="49" fontId="9" fillId="0" borderId="0" xfId="0" applyNumberFormat="1" applyFont="1" applyAlignment="1" applyProtection="1">
      <alignment vertical="top"/>
    </xf>
    <xf numFmtId="49" fontId="5" fillId="0" borderId="0" xfId="0" applyNumberFormat="1" applyFont="1" applyFill="1" applyBorder="1" applyAlignment="1" applyProtection="1">
      <alignment vertical="center"/>
    </xf>
    <xf numFmtId="0" fontId="5" fillId="0" borderId="0" xfId="0" applyFont="1" applyFill="1" applyBorder="1" applyAlignment="1" applyProtection="1">
      <alignment vertical="center"/>
    </xf>
    <xf numFmtId="0" fontId="7" fillId="6" borderId="13" xfId="0" applyFont="1" applyFill="1" applyBorder="1" applyAlignment="1" applyProtection="1">
      <alignment vertical="top" wrapText="1"/>
    </xf>
    <xf numFmtId="166" fontId="5" fillId="3" borderId="2" xfId="0" applyNumberFormat="1" applyFont="1" applyFill="1" applyBorder="1" applyAlignment="1" applyProtection="1">
      <alignment horizontal="left" vertical="top" wrapText="1"/>
    </xf>
    <xf numFmtId="49" fontId="5" fillId="0" borderId="0" xfId="0" applyNumberFormat="1" applyFont="1" applyFill="1" applyAlignment="1" applyProtection="1">
      <alignment vertical="center"/>
    </xf>
    <xf numFmtId="166" fontId="12" fillId="2" borderId="1" xfId="3" applyNumberFormat="1" applyFont="1" applyAlignment="1" applyProtection="1">
      <alignment horizontal="left" vertical="top" wrapText="1"/>
    </xf>
    <xf numFmtId="49" fontId="5" fillId="6" borderId="3" xfId="3" applyNumberFormat="1" applyFont="1" applyFill="1" applyBorder="1" applyAlignment="1" applyProtection="1">
      <alignment horizontal="left" vertical="top" wrapText="1"/>
    </xf>
    <xf numFmtId="168" fontId="5" fillId="3" borderId="2" xfId="0" applyNumberFormat="1" applyFont="1" applyFill="1" applyBorder="1" applyAlignment="1" applyProtection="1">
      <alignment horizontal="left" vertical="top" wrapText="1"/>
    </xf>
    <xf numFmtId="164" fontId="12" fillId="2" borderId="1" xfId="1" applyFont="1" applyFill="1" applyBorder="1" applyAlignment="1" applyProtection="1">
      <alignment horizontal="left" vertical="top" wrapText="1"/>
    </xf>
    <xf numFmtId="1" fontId="5" fillId="3" borderId="2" xfId="0" applyNumberFormat="1" applyFont="1" applyFill="1" applyBorder="1" applyAlignment="1" applyProtection="1">
      <alignment vertical="top" wrapText="1"/>
    </xf>
    <xf numFmtId="167" fontId="15" fillId="3" borderId="6" xfId="0" applyNumberFormat="1" applyFont="1" applyFill="1" applyBorder="1" applyAlignment="1" applyProtection="1">
      <alignment vertical="top" wrapText="1"/>
    </xf>
    <xf numFmtId="0" fontId="5" fillId="0" borderId="0" xfId="3" applyFont="1" applyFill="1" applyBorder="1" applyAlignment="1" applyProtection="1">
      <alignment vertical="center"/>
    </xf>
    <xf numFmtId="168" fontId="12" fillId="2" borderId="1" xfId="3" applyNumberFormat="1" applyFont="1" applyAlignment="1" applyProtection="1">
      <alignment horizontal="left" vertical="top" wrapText="1"/>
    </xf>
    <xf numFmtId="0" fontId="12" fillId="2" borderId="1" xfId="3" applyFont="1" applyAlignment="1" applyProtection="1">
      <alignment horizontal="center" vertical="top" wrapText="1"/>
    </xf>
    <xf numFmtId="1" fontId="12" fillId="2" borderId="1" xfId="3" applyNumberFormat="1" applyFont="1" applyAlignment="1" applyProtection="1">
      <alignment horizontal="left" vertical="top" wrapText="1"/>
    </xf>
    <xf numFmtId="0" fontId="5" fillId="0" borderId="0" xfId="0" applyFont="1" applyFill="1" applyAlignment="1" applyProtection="1">
      <alignment horizontal="center"/>
    </xf>
    <xf numFmtId="166" fontId="4" fillId="3" borderId="2" xfId="0" applyNumberFormat="1" applyFont="1" applyFill="1" applyBorder="1" applyAlignment="1" applyProtection="1">
      <alignment horizontal="left" vertical="top" wrapText="1"/>
      <protection locked="0"/>
    </xf>
    <xf numFmtId="0" fontId="5" fillId="0" borderId="0" xfId="0" applyFont="1" applyProtection="1"/>
    <xf numFmtId="49" fontId="20" fillId="0" borderId="0" xfId="0" applyNumberFormat="1" applyFont="1" applyFill="1" applyBorder="1" applyAlignment="1" applyProtection="1">
      <alignment vertical="top"/>
    </xf>
    <xf numFmtId="49" fontId="21" fillId="0" borderId="0" xfId="0" applyNumberFormat="1" applyFont="1" applyFill="1" applyBorder="1" applyAlignment="1" applyProtection="1">
      <alignment horizontal="left" vertical="top" indent="1"/>
    </xf>
    <xf numFmtId="49" fontId="22" fillId="0" borderId="0" xfId="0" applyNumberFormat="1" applyFont="1" applyFill="1" applyBorder="1" applyAlignment="1" applyProtection="1">
      <alignment vertical="top"/>
    </xf>
    <xf numFmtId="0" fontId="12" fillId="0" borderId="3" xfId="3" applyFont="1" applyFill="1" applyBorder="1" applyAlignment="1" applyProtection="1">
      <alignment vertical="top" wrapText="1"/>
    </xf>
    <xf numFmtId="0" fontId="12" fillId="0" borderId="4" xfId="3" applyFont="1" applyFill="1" applyBorder="1" applyAlignment="1" applyProtection="1">
      <alignment vertical="top" wrapText="1"/>
    </xf>
    <xf numFmtId="0" fontId="12" fillId="0" borderId="5" xfId="3" applyFont="1" applyFill="1" applyBorder="1" applyAlignment="1" applyProtection="1">
      <alignment vertical="top" wrapText="1"/>
    </xf>
    <xf numFmtId="0" fontId="17" fillId="6" borderId="4" xfId="3" applyFont="1" applyFill="1" applyBorder="1" applyAlignment="1" applyProtection="1">
      <alignment vertical="top" wrapText="1"/>
    </xf>
    <xf numFmtId="0" fontId="17" fillId="6" borderId="5" xfId="3" applyFont="1" applyFill="1" applyBorder="1" applyAlignment="1" applyProtection="1">
      <alignment vertical="top" wrapText="1"/>
    </xf>
    <xf numFmtId="0" fontId="3" fillId="0" borderId="0" xfId="0" applyFont="1" applyFill="1" applyProtection="1"/>
    <xf numFmtId="0" fontId="3" fillId="0" borderId="0" xfId="0" applyFont="1" applyFill="1" applyAlignment="1" applyProtection="1">
      <alignment horizontal="center"/>
    </xf>
    <xf numFmtId="49" fontId="11" fillId="0" borderId="0" xfId="0" applyNumberFormat="1" applyFont="1" applyAlignment="1" applyProtection="1">
      <alignment vertical="top"/>
    </xf>
    <xf numFmtId="0" fontId="6" fillId="3" borderId="9" xfId="0" applyFont="1" applyFill="1" applyBorder="1" applyAlignment="1" applyProtection="1"/>
    <xf numFmtId="0" fontId="6" fillId="3" borderId="10" xfId="0" applyFont="1" applyFill="1" applyBorder="1" applyAlignment="1" applyProtection="1"/>
    <xf numFmtId="0" fontId="3" fillId="3" borderId="0" xfId="0" applyFont="1" applyFill="1" applyBorder="1" applyAlignment="1" applyProtection="1"/>
    <xf numFmtId="0" fontId="3" fillId="3" borderId="13" xfId="0" applyFont="1" applyFill="1" applyBorder="1" applyAlignment="1" applyProtection="1"/>
    <xf numFmtId="0" fontId="3" fillId="3" borderId="12" xfId="0" applyFont="1" applyFill="1" applyBorder="1" applyAlignment="1" applyProtection="1"/>
    <xf numFmtId="0" fontId="3" fillId="3" borderId="0" xfId="0" applyFont="1" applyFill="1" applyProtection="1"/>
    <xf numFmtId="0" fontId="3" fillId="3" borderId="14" xfId="0" applyFont="1" applyFill="1" applyBorder="1" applyAlignment="1" applyProtection="1"/>
    <xf numFmtId="0" fontId="3" fillId="3" borderId="18" xfId="0" applyFont="1" applyFill="1" applyBorder="1" applyAlignment="1" applyProtection="1"/>
    <xf numFmtId="0" fontId="3" fillId="3" borderId="15" xfId="0" applyFont="1" applyFill="1" applyBorder="1" applyAlignment="1" applyProtection="1"/>
    <xf numFmtId="0" fontId="3" fillId="0" borderId="0" xfId="0" applyFont="1" applyFill="1" applyAlignment="1" applyProtection="1">
      <alignment vertical="center"/>
    </xf>
    <xf numFmtId="0" fontId="2" fillId="3" borderId="2" xfId="0" applyFont="1" applyFill="1" applyBorder="1" applyAlignment="1" applyProtection="1">
      <alignment horizontal="left" vertical="top" wrapText="1"/>
      <protection locked="0"/>
    </xf>
    <xf numFmtId="49" fontId="9" fillId="0" borderId="0" xfId="0" applyNumberFormat="1" applyFont="1" applyAlignment="1">
      <alignment vertical="top"/>
    </xf>
    <xf numFmtId="49" fontId="9" fillId="0" borderId="0" xfId="0" applyNumberFormat="1" applyFont="1" applyBorder="1" applyAlignment="1">
      <alignment horizontal="center" vertical="top"/>
    </xf>
    <xf numFmtId="49" fontId="29" fillId="0" borderId="0" xfId="0" applyNumberFormat="1" applyFont="1" applyBorder="1" applyAlignment="1">
      <alignment vertical="top"/>
    </xf>
    <xf numFmtId="49" fontId="9" fillId="0" borderId="0" xfId="0" applyNumberFormat="1" applyFont="1" applyBorder="1" applyAlignment="1">
      <alignment vertical="top"/>
    </xf>
    <xf numFmtId="49" fontId="11" fillId="0" borderId="0" xfId="0" applyNumberFormat="1" applyFont="1" applyAlignment="1">
      <alignment vertical="top"/>
    </xf>
    <xf numFmtId="49" fontId="9" fillId="0" borderId="0" xfId="0" applyNumberFormat="1" applyFont="1" applyBorder="1" applyAlignment="1">
      <alignment vertical="top" wrapText="1"/>
    </xf>
    <xf numFmtId="49" fontId="9" fillId="0" borderId="0" xfId="0" applyNumberFormat="1" applyFont="1" applyBorder="1" applyAlignment="1">
      <alignment horizontal="left" vertical="top" wrapText="1" indent="1"/>
    </xf>
    <xf numFmtId="49" fontId="9" fillId="0" borderId="0" xfId="0" applyNumberFormat="1" applyFont="1" applyFill="1" applyBorder="1" applyAlignment="1">
      <alignment vertical="top" wrapText="1"/>
    </xf>
    <xf numFmtId="49" fontId="9" fillId="3" borderId="0" xfId="0" applyNumberFormat="1" applyFont="1" applyFill="1" applyBorder="1" applyAlignment="1">
      <alignment vertical="top" wrapText="1"/>
    </xf>
    <xf numFmtId="0" fontId="1" fillId="0" borderId="0" xfId="0" applyFont="1" applyFill="1"/>
    <xf numFmtId="0" fontId="1" fillId="9" borderId="0" xfId="0" applyFont="1" applyFill="1"/>
    <xf numFmtId="0" fontId="7" fillId="3" borderId="0" xfId="0" applyFont="1" applyFill="1" applyBorder="1" applyAlignment="1">
      <alignment vertical="top"/>
    </xf>
    <xf numFmtId="0" fontId="1" fillId="3" borderId="0" xfId="0" applyFont="1" applyFill="1" applyBorder="1" applyAlignment="1">
      <alignment vertical="top"/>
    </xf>
    <xf numFmtId="0" fontId="1" fillId="3" borderId="0" xfId="0" applyFont="1" applyFill="1" applyAlignment="1">
      <alignment horizontal="center"/>
    </xf>
    <xf numFmtId="0" fontId="7" fillId="3" borderId="0" xfId="0" applyFont="1" applyFill="1"/>
    <xf numFmtId="0" fontId="7" fillId="6" borderId="0" xfId="0" applyFont="1" applyFill="1" applyBorder="1" applyAlignment="1">
      <alignment vertical="top"/>
    </xf>
    <xf numFmtId="0" fontId="1" fillId="6" borderId="0" xfId="0" applyFont="1" applyFill="1" applyBorder="1" applyAlignment="1">
      <alignment vertical="top"/>
    </xf>
    <xf numFmtId="0" fontId="1" fillId="6" borderId="0" xfId="0" applyFont="1" applyFill="1" applyAlignment="1">
      <alignment horizontal="center"/>
    </xf>
    <xf numFmtId="0" fontId="7" fillId="6" borderId="0" xfId="0" applyFont="1" applyFill="1"/>
    <xf numFmtId="0" fontId="1" fillId="3" borderId="0" xfId="0" applyFont="1" applyFill="1" applyBorder="1" applyAlignment="1">
      <alignment vertical="top" wrapText="1"/>
    </xf>
    <xf numFmtId="0" fontId="1" fillId="3" borderId="0" xfId="0" quotePrefix="1" applyFont="1" applyFill="1" applyAlignment="1">
      <alignment vertical="top" wrapText="1"/>
    </xf>
    <xf numFmtId="0" fontId="1" fillId="3" borderId="0" xfId="0" applyFont="1" applyFill="1"/>
    <xf numFmtId="0" fontId="1" fillId="0" borderId="0" xfId="0" applyFont="1"/>
    <xf numFmtId="0" fontId="1" fillId="0" borderId="0" xfId="0" applyFont="1" applyFill="1" applyAlignment="1">
      <alignment horizontal="center"/>
    </xf>
    <xf numFmtId="0" fontId="1" fillId="0" borderId="0" xfId="0" applyFont="1" applyAlignment="1">
      <alignment horizontal="left" vertical="top"/>
    </xf>
    <xf numFmtId="49" fontId="9" fillId="0" borderId="0" xfId="0" applyNumberFormat="1" applyFont="1" applyFill="1" applyBorder="1" applyAlignment="1">
      <alignment vertical="top"/>
    </xf>
    <xf numFmtId="49" fontId="9" fillId="0" borderId="0" xfId="0" applyNumberFormat="1" applyFont="1" applyFill="1" applyAlignment="1">
      <alignment vertical="top"/>
    </xf>
    <xf numFmtId="49" fontId="9" fillId="0" borderId="0" xfId="0" applyNumberFormat="1" applyFont="1" applyAlignment="1">
      <alignment vertical="top" wrapText="1"/>
    </xf>
    <xf numFmtId="0" fontId="1" fillId="4" borderId="0" xfId="0" applyFont="1" applyFill="1" applyBorder="1" applyAlignment="1">
      <alignment vertical="top"/>
    </xf>
    <xf numFmtId="0" fontId="1" fillId="4" borderId="0" xfId="0" applyFont="1" applyFill="1" applyBorder="1" applyAlignment="1">
      <alignment vertical="top" wrapText="1"/>
    </xf>
    <xf numFmtId="49" fontId="30" fillId="0" borderId="0" xfId="4" applyNumberFormat="1" applyFont="1" applyBorder="1" applyAlignment="1">
      <alignment vertical="top" wrapText="1"/>
    </xf>
    <xf numFmtId="49" fontId="33" fillId="0" borderId="0" xfId="0" applyNumberFormat="1" applyFont="1" applyBorder="1" applyAlignment="1">
      <alignment horizontal="left" vertical="top" wrapText="1" indent="1"/>
    </xf>
    <xf numFmtId="49" fontId="29" fillId="0" borderId="0" xfId="0" applyNumberFormat="1" applyFont="1" applyBorder="1" applyAlignment="1">
      <alignment horizontal="left" vertical="top" wrapText="1" indent="1"/>
    </xf>
    <xf numFmtId="0" fontId="15" fillId="11" borderId="0" xfId="0" applyFont="1" applyFill="1" applyBorder="1" applyAlignment="1">
      <alignment vertical="top" wrapText="1"/>
    </xf>
    <xf numFmtId="0" fontId="15" fillId="11" borderId="0" xfId="0" applyFont="1" applyFill="1" applyBorder="1" applyAlignment="1">
      <alignment vertical="top"/>
    </xf>
    <xf numFmtId="0" fontId="15" fillId="11" borderId="0" xfId="0" applyFont="1" applyFill="1" applyAlignment="1">
      <alignment horizontal="center"/>
    </xf>
    <xf numFmtId="0" fontId="15" fillId="11" borderId="0" xfId="0" applyFont="1" applyFill="1"/>
    <xf numFmtId="0" fontId="7" fillId="11" borderId="0" xfId="0" applyFont="1" applyFill="1" applyBorder="1" applyAlignment="1">
      <alignment vertical="top"/>
    </xf>
    <xf numFmtId="0" fontId="1" fillId="11" borderId="0" xfId="0" applyFont="1" applyFill="1" applyBorder="1" applyAlignment="1">
      <alignment vertical="top"/>
    </xf>
    <xf numFmtId="0" fontId="1" fillId="11" borderId="0" xfId="0" applyFont="1" applyFill="1" applyAlignment="1">
      <alignment horizontal="center"/>
    </xf>
    <xf numFmtId="0" fontId="7" fillId="11" borderId="0" xfId="0" applyFont="1" applyFill="1"/>
    <xf numFmtId="0" fontId="38" fillId="11" borderId="0" xfId="0" applyFont="1" applyFill="1" applyBorder="1" applyAlignment="1">
      <alignment horizontal="left" vertical="top" indent="1"/>
    </xf>
    <xf numFmtId="49" fontId="9" fillId="11" borderId="0" xfId="0" applyNumberFormat="1" applyFont="1" applyFill="1" applyBorder="1" applyAlignment="1">
      <alignment vertical="top" wrapText="1"/>
    </xf>
    <xf numFmtId="49" fontId="9" fillId="11" borderId="0" xfId="0" applyNumberFormat="1" applyFont="1" applyFill="1" applyAlignment="1">
      <alignment vertical="top"/>
    </xf>
    <xf numFmtId="49" fontId="31" fillId="0" borderId="0" xfId="0" applyNumberFormat="1" applyFont="1" applyBorder="1" applyAlignment="1">
      <alignment vertical="top"/>
    </xf>
    <xf numFmtId="0" fontId="5" fillId="11" borderId="0" xfId="0" applyFont="1" applyFill="1" applyProtection="1"/>
    <xf numFmtId="0" fontId="5" fillId="11" borderId="0" xfId="0" applyFont="1" applyFill="1" applyAlignment="1" applyProtection="1">
      <alignment horizontal="center"/>
    </xf>
    <xf numFmtId="0" fontId="40" fillId="11" borderId="0" xfId="0" applyFont="1" applyFill="1" applyProtection="1"/>
    <xf numFmtId="0" fontId="41" fillId="11" borderId="0" xfId="0" applyFont="1" applyFill="1" applyProtection="1"/>
    <xf numFmtId="0" fontId="41" fillId="11" borderId="0" xfId="0" applyFont="1" applyFill="1" applyAlignment="1" applyProtection="1">
      <alignment horizontal="center"/>
    </xf>
    <xf numFmtId="0" fontId="42" fillId="4" borderId="2" xfId="0" applyFont="1" applyFill="1" applyBorder="1" applyAlignment="1" applyProtection="1">
      <alignment horizontal="center" vertical="center" wrapText="1"/>
    </xf>
    <xf numFmtId="0" fontId="37" fillId="0" borderId="0" xfId="0" applyFont="1" applyFill="1" applyProtection="1"/>
    <xf numFmtId="0" fontId="43" fillId="4" borderId="2" xfId="0" applyFont="1" applyFill="1" applyBorder="1" applyAlignment="1" applyProtection="1">
      <alignment horizontal="center" vertical="center" wrapText="1"/>
    </xf>
    <xf numFmtId="0" fontId="14" fillId="0" borderId="0" xfId="0" applyFont="1" applyFill="1" applyProtection="1"/>
    <xf numFmtId="0" fontId="37" fillId="3" borderId="2" xfId="0" applyFont="1" applyFill="1" applyBorder="1" applyAlignment="1" applyProtection="1">
      <alignment horizontal="left" vertical="top" wrapText="1"/>
    </xf>
    <xf numFmtId="49" fontId="29" fillId="0" borderId="0" xfId="0" applyNumberFormat="1" applyFont="1" applyAlignment="1">
      <alignment vertical="top"/>
    </xf>
    <xf numFmtId="49" fontId="29" fillId="0" borderId="0" xfId="0" applyNumberFormat="1" applyFont="1" applyFill="1" applyBorder="1" applyAlignment="1">
      <alignment vertical="top"/>
    </xf>
    <xf numFmtId="49" fontId="29" fillId="0" borderId="0" xfId="0" applyNumberFormat="1" applyFont="1" applyFill="1" applyAlignment="1">
      <alignment vertical="top"/>
    </xf>
    <xf numFmtId="0" fontId="42" fillId="5" borderId="2" xfId="0" applyFont="1" applyFill="1" applyBorder="1" applyAlignment="1" applyProtection="1">
      <alignment horizontal="center" vertical="center"/>
    </xf>
    <xf numFmtId="166" fontId="37" fillId="3" borderId="2" xfId="0" applyNumberFormat="1" applyFont="1" applyFill="1" applyBorder="1" applyAlignment="1" applyProtection="1">
      <alignment horizontal="left" vertical="top" wrapText="1"/>
    </xf>
    <xf numFmtId="166" fontId="37" fillId="3" borderId="2" xfId="0" applyNumberFormat="1" applyFont="1" applyFill="1" applyBorder="1" applyAlignment="1" applyProtection="1">
      <alignment horizontal="left" vertical="top" wrapText="1"/>
      <protection locked="0"/>
    </xf>
    <xf numFmtId="166" fontId="46" fillId="6" borderId="2" xfId="0" applyNumberFormat="1" applyFont="1" applyFill="1" applyBorder="1" applyAlignment="1" applyProtection="1">
      <alignment horizontal="center" vertical="center" wrapText="1"/>
    </xf>
    <xf numFmtId="0" fontId="37" fillId="3" borderId="2" xfId="0" applyFont="1" applyFill="1" applyBorder="1" applyAlignment="1" applyProtection="1">
      <alignment horizontal="left" vertical="top" wrapText="1"/>
      <protection locked="0"/>
    </xf>
    <xf numFmtId="0" fontId="42" fillId="4" borderId="0" xfId="0" applyFont="1" applyFill="1" applyBorder="1" applyAlignment="1">
      <alignment vertical="top"/>
    </xf>
    <xf numFmtId="0" fontId="37" fillId="4" borderId="0" xfId="0" applyFont="1" applyFill="1" applyBorder="1" applyAlignment="1">
      <alignment vertical="top"/>
    </xf>
    <xf numFmtId="0" fontId="46" fillId="4" borderId="0" xfId="0" applyFont="1" applyFill="1" applyBorder="1" applyAlignment="1">
      <alignment vertical="top"/>
    </xf>
    <xf numFmtId="0" fontId="37" fillId="3" borderId="0" xfId="0" applyFont="1" applyFill="1" applyBorder="1" applyAlignment="1">
      <alignment vertical="top"/>
    </xf>
    <xf numFmtId="0" fontId="47" fillId="7" borderId="21" xfId="0" applyFont="1" applyFill="1" applyBorder="1" applyAlignment="1" applyProtection="1">
      <alignment horizontal="center" vertical="center" wrapText="1"/>
    </xf>
    <xf numFmtId="0" fontId="47" fillId="7" borderId="22" xfId="0" applyFont="1" applyFill="1" applyBorder="1" applyAlignment="1" applyProtection="1">
      <alignment horizontal="center" vertical="center" wrapText="1"/>
    </xf>
    <xf numFmtId="0" fontId="42" fillId="4" borderId="23" xfId="0" applyFont="1" applyFill="1" applyBorder="1" applyAlignment="1" applyProtection="1">
      <alignment horizontal="center" vertical="center" wrapText="1"/>
    </xf>
    <xf numFmtId="0" fontId="37" fillId="8" borderId="24" xfId="0" applyFont="1" applyFill="1" applyBorder="1" applyAlignment="1" applyProtection="1">
      <alignment horizontal="left" vertical="top" wrapText="1"/>
    </xf>
    <xf numFmtId="14" fontId="37" fillId="8" borderId="25" xfId="0" applyNumberFormat="1" applyFont="1" applyFill="1" applyBorder="1" applyAlignment="1" applyProtection="1">
      <alignment horizontal="left" vertical="top" wrapText="1"/>
    </xf>
    <xf numFmtId="0" fontId="37" fillId="8" borderId="26" xfId="0" applyFont="1" applyFill="1" applyBorder="1" applyAlignment="1" applyProtection="1">
      <alignment horizontal="left" vertical="top" wrapText="1"/>
    </xf>
    <xf numFmtId="14" fontId="44" fillId="2" borderId="1" xfId="3" applyNumberFormat="1" applyFont="1" applyAlignment="1" applyProtection="1">
      <alignment horizontal="left" vertical="top" wrapText="1"/>
    </xf>
    <xf numFmtId="0" fontId="37" fillId="6" borderId="3" xfId="3" applyFont="1" applyFill="1" applyBorder="1" applyAlignment="1" applyProtection="1">
      <alignment horizontal="left" vertical="top" wrapText="1"/>
    </xf>
    <xf numFmtId="0" fontId="37" fillId="8" borderId="26" xfId="0" applyFont="1" applyFill="1" applyBorder="1" applyAlignment="1" applyProtection="1">
      <alignment horizontal="left" vertical="top" wrapText="1"/>
      <protection locked="0"/>
    </xf>
    <xf numFmtId="14" fontId="37" fillId="8" borderId="24" xfId="0" applyNumberFormat="1" applyFont="1" applyFill="1" applyBorder="1" applyAlignment="1" applyProtection="1">
      <alignment horizontal="left" vertical="top" wrapText="1"/>
      <protection locked="0"/>
    </xf>
    <xf numFmtId="49" fontId="37" fillId="6" borderId="3" xfId="3" applyNumberFormat="1" applyFont="1" applyFill="1" applyBorder="1" applyAlignment="1" applyProtection="1">
      <alignment horizontal="left" vertical="top" wrapText="1"/>
    </xf>
    <xf numFmtId="0" fontId="37" fillId="8" borderId="24" xfId="0" applyFont="1" applyFill="1" applyBorder="1" applyAlignment="1" applyProtection="1">
      <alignment horizontal="left" vertical="top" wrapText="1"/>
      <protection locked="0"/>
    </xf>
    <xf numFmtId="0" fontId="37" fillId="8" borderId="27" xfId="0" applyFont="1" applyFill="1" applyBorder="1" applyAlignment="1" applyProtection="1">
      <alignment horizontal="left" vertical="top" wrapText="1"/>
      <protection locked="0"/>
    </xf>
    <xf numFmtId="0" fontId="37" fillId="8" borderId="28" xfId="0" applyFont="1" applyFill="1" applyBorder="1" applyAlignment="1" applyProtection="1">
      <alignment horizontal="left" vertical="top" wrapText="1"/>
      <protection locked="0"/>
    </xf>
    <xf numFmtId="0" fontId="44" fillId="0" borderId="3" xfId="3" applyFont="1" applyFill="1" applyBorder="1" applyAlignment="1" applyProtection="1">
      <alignment vertical="top" wrapText="1"/>
    </xf>
    <xf numFmtId="0" fontId="44" fillId="0" borderId="4" xfId="3" applyFont="1" applyFill="1" applyBorder="1" applyAlignment="1" applyProtection="1">
      <alignment vertical="top" wrapText="1"/>
    </xf>
    <xf numFmtId="0" fontId="37" fillId="0" borderId="0" xfId="0" applyFont="1" applyProtection="1"/>
    <xf numFmtId="49" fontId="29" fillId="0" borderId="0" xfId="0" applyNumberFormat="1" applyFont="1" applyBorder="1" applyAlignment="1">
      <alignment vertical="top" wrapText="1"/>
    </xf>
    <xf numFmtId="0" fontId="37" fillId="0" borderId="0" xfId="0" applyFont="1"/>
    <xf numFmtId="0" fontId="37" fillId="3" borderId="12" xfId="0" applyFont="1" applyFill="1" applyBorder="1" applyAlignment="1" applyProtection="1">
      <alignment horizontal="right" vertical="center" wrapText="1"/>
    </xf>
    <xf numFmtId="0" fontId="37" fillId="3" borderId="12" xfId="0" applyFont="1" applyFill="1" applyBorder="1" applyAlignment="1" applyProtection="1">
      <alignment horizontal="right" vertical="center"/>
    </xf>
    <xf numFmtId="0" fontId="42" fillId="4" borderId="2" xfId="0" applyFont="1" applyFill="1" applyBorder="1" applyAlignment="1" applyProtection="1">
      <alignment horizontal="center" vertical="center"/>
    </xf>
    <xf numFmtId="0" fontId="37" fillId="3" borderId="2" xfId="0" applyFont="1" applyFill="1" applyBorder="1" applyAlignment="1" applyProtection="1">
      <alignment vertical="center" wrapText="1"/>
    </xf>
    <xf numFmtId="0" fontId="37" fillId="3" borderId="2" xfId="0" applyFont="1" applyFill="1" applyBorder="1" applyAlignment="1" applyProtection="1">
      <alignment horizontal="left" vertical="center" wrapText="1"/>
    </xf>
    <xf numFmtId="9" fontId="37" fillId="6" borderId="2" xfId="2" applyFont="1" applyFill="1" applyBorder="1" applyAlignment="1" applyProtection="1">
      <alignment horizontal="left" vertical="center" wrapText="1"/>
    </xf>
    <xf numFmtId="14" fontId="37" fillId="3" borderId="2" xfId="0" applyNumberFormat="1" applyFont="1" applyFill="1" applyBorder="1" applyAlignment="1" applyProtection="1">
      <alignment horizontal="left" vertical="center" wrapText="1"/>
    </xf>
    <xf numFmtId="0" fontId="37" fillId="2" borderId="1" xfId="3" applyFont="1" applyAlignment="1" applyProtection="1">
      <alignment vertical="center" wrapText="1"/>
    </xf>
    <xf numFmtId="9" fontId="37" fillId="2" borderId="1" xfId="3" applyNumberFormat="1" applyFont="1" applyAlignment="1" applyProtection="1">
      <alignment horizontal="left" vertical="center" wrapText="1"/>
    </xf>
    <xf numFmtId="14" fontId="37" fillId="2" borderId="1" xfId="3" applyNumberFormat="1" applyFont="1" applyAlignment="1" applyProtection="1">
      <alignment horizontal="left" vertical="center" wrapText="1"/>
    </xf>
    <xf numFmtId="0" fontId="37" fillId="6" borderId="3" xfId="3" applyFont="1" applyFill="1" applyBorder="1" applyAlignment="1" applyProtection="1">
      <alignment horizontal="left" vertical="center" wrapText="1"/>
    </xf>
    <xf numFmtId="0" fontId="37" fillId="3" borderId="2" xfId="0" applyFont="1" applyFill="1" applyBorder="1" applyAlignment="1" applyProtection="1">
      <alignment horizontal="left" vertical="center" wrapText="1"/>
      <protection locked="0"/>
    </xf>
    <xf numFmtId="0" fontId="37" fillId="3" borderId="2" xfId="0" applyFont="1" applyFill="1" applyBorder="1" applyAlignment="1" applyProtection="1">
      <alignment wrapText="1"/>
    </xf>
    <xf numFmtId="14" fontId="37" fillId="3" borderId="2" xfId="0" applyNumberFormat="1" applyFont="1" applyFill="1" applyBorder="1" applyAlignment="1" applyProtection="1">
      <alignment horizontal="center" wrapText="1"/>
    </xf>
    <xf numFmtId="0" fontId="37" fillId="2" borderId="1" xfId="3" applyFont="1" applyAlignment="1" applyProtection="1">
      <alignment wrapText="1"/>
    </xf>
    <xf numFmtId="14" fontId="37" fillId="2" borderId="1" xfId="3" applyNumberFormat="1" applyFont="1" applyAlignment="1" applyProtection="1">
      <alignment horizontal="center" wrapText="1"/>
    </xf>
    <xf numFmtId="0" fontId="37" fillId="3" borderId="2" xfId="0" applyFont="1" applyFill="1" applyBorder="1" applyAlignment="1" applyProtection="1">
      <alignment wrapText="1"/>
      <protection locked="0"/>
    </xf>
    <xf numFmtId="14" fontId="37" fillId="3" borderId="2" xfId="0" applyNumberFormat="1" applyFont="1" applyFill="1" applyBorder="1" applyAlignment="1" applyProtection="1">
      <alignment horizontal="center" wrapText="1"/>
      <protection locked="0"/>
    </xf>
    <xf numFmtId="49" fontId="50" fillId="0" borderId="0" xfId="4" applyNumberFormat="1" applyFont="1" applyBorder="1" applyAlignment="1">
      <alignment horizontal="left" vertical="top" indent="2"/>
    </xf>
    <xf numFmtId="167" fontId="16" fillId="2" borderId="3" xfId="3" applyNumberFormat="1" applyFont="1" applyBorder="1" applyAlignment="1" applyProtection="1">
      <alignment horizontal="left" vertical="top" wrapText="1"/>
    </xf>
    <xf numFmtId="0" fontId="44" fillId="2" borderId="1" xfId="3" applyFont="1" applyAlignment="1" applyProtection="1">
      <alignment horizontal="left" vertical="top" wrapText="1"/>
    </xf>
    <xf numFmtId="166" fontId="44" fillId="2" borderId="1" xfId="3" applyNumberFormat="1" applyFont="1" applyAlignment="1" applyProtection="1">
      <alignment horizontal="left" vertical="top" wrapText="1"/>
    </xf>
    <xf numFmtId="49" fontId="20" fillId="12" borderId="0" xfId="0" applyNumberFormat="1" applyFont="1" applyFill="1" applyBorder="1" applyAlignment="1" applyProtection="1">
      <alignment vertical="top"/>
    </xf>
    <xf numFmtId="0" fontId="26" fillId="3" borderId="0" xfId="0" applyFont="1" applyFill="1" applyBorder="1" applyAlignment="1" applyProtection="1">
      <alignment horizontal="center"/>
    </xf>
    <xf numFmtId="0" fontId="37" fillId="3" borderId="6" xfId="0" applyFont="1" applyFill="1" applyBorder="1" applyAlignment="1" applyProtection="1">
      <alignment horizontal="left" vertical="center" wrapText="1"/>
      <protection locked="0"/>
    </xf>
    <xf numFmtId="0" fontId="37" fillId="3" borderId="8" xfId="0" applyFont="1" applyFill="1" applyBorder="1" applyAlignment="1" applyProtection="1">
      <alignment horizontal="left" vertical="center" wrapText="1"/>
      <protection locked="0"/>
    </xf>
    <xf numFmtId="0" fontId="37" fillId="2" borderId="1" xfId="3" applyFont="1" applyAlignment="1" applyProtection="1">
      <alignment horizontal="left" vertical="center" wrapText="1"/>
    </xf>
    <xf numFmtId="0" fontId="5" fillId="0" borderId="0" xfId="0" applyFont="1" applyFill="1" applyAlignment="1" applyProtection="1">
      <alignment vertical="center"/>
      <protection locked="0"/>
    </xf>
    <xf numFmtId="0" fontId="44" fillId="2" borderId="1" xfId="3" applyFont="1" applyAlignment="1" applyProtection="1">
      <alignment horizontal="left" vertical="top" wrapText="1"/>
      <protection locked="0"/>
    </xf>
    <xf numFmtId="0" fontId="5" fillId="0" borderId="0" xfId="0" applyFont="1" applyFill="1" applyProtection="1">
      <protection locked="0"/>
    </xf>
    <xf numFmtId="10" fontId="37" fillId="3" borderId="2" xfId="2" applyNumberFormat="1" applyFont="1" applyFill="1" applyBorder="1" applyAlignment="1" applyProtection="1">
      <alignment horizontal="left" vertical="center" wrapText="1"/>
    </xf>
    <xf numFmtId="166" fontId="37" fillId="3" borderId="2" xfId="0" applyNumberFormat="1" applyFont="1" applyFill="1" applyBorder="1" applyAlignment="1" applyProtection="1">
      <alignment horizontal="left" vertical="center" wrapText="1"/>
    </xf>
    <xf numFmtId="49" fontId="5" fillId="0" borderId="0" xfId="0" applyNumberFormat="1" applyFont="1" applyFill="1" applyAlignment="1" applyProtection="1">
      <alignment vertical="center"/>
      <protection locked="0"/>
    </xf>
    <xf numFmtId="0" fontId="37" fillId="3" borderId="2" xfId="0" applyFont="1" applyFill="1" applyBorder="1" applyAlignment="1" applyProtection="1">
      <alignment horizontal="center" vertical="center"/>
    </xf>
    <xf numFmtId="0" fontId="25" fillId="3" borderId="0" xfId="0" applyFont="1" applyFill="1" applyAlignment="1" applyProtection="1">
      <alignment horizontal="center" vertical="center"/>
    </xf>
    <xf numFmtId="49" fontId="51" fillId="0" borderId="0" xfId="0" applyNumberFormat="1" applyFont="1" applyBorder="1" applyAlignment="1">
      <alignment horizontal="left" vertical="top" indent="1"/>
    </xf>
    <xf numFmtId="49" fontId="55" fillId="0" borderId="0" xfId="0" applyNumberFormat="1" applyFont="1" applyAlignment="1">
      <alignment vertical="top"/>
    </xf>
    <xf numFmtId="49" fontId="56" fillId="0" borderId="0" xfId="0" applyNumberFormat="1" applyFont="1" applyBorder="1" applyAlignment="1">
      <alignment horizontal="left" vertical="top" indent="1"/>
    </xf>
    <xf numFmtId="49" fontId="57" fillId="0" borderId="0" xfId="0" applyNumberFormat="1" applyFont="1" applyBorder="1" applyAlignment="1">
      <alignment horizontal="left" vertical="top" indent="1"/>
    </xf>
    <xf numFmtId="49" fontId="55" fillId="0" borderId="0" xfId="0" applyNumberFormat="1" applyFont="1" applyAlignment="1" applyProtection="1">
      <alignment horizontal="left" vertical="center"/>
    </xf>
    <xf numFmtId="0" fontId="37" fillId="6" borderId="3" xfId="3" applyNumberFormat="1" applyFont="1" applyFill="1" applyBorder="1" applyAlignment="1" applyProtection="1">
      <alignment horizontal="left" vertical="center" wrapText="1"/>
    </xf>
    <xf numFmtId="49" fontId="37" fillId="8" borderId="26" xfId="0" applyNumberFormat="1" applyFont="1" applyFill="1" applyBorder="1" applyAlignment="1" applyProtection="1">
      <alignment horizontal="left" vertical="top" wrapText="1"/>
      <protection locked="0"/>
    </xf>
    <xf numFmtId="49" fontId="37" fillId="8" borderId="27" xfId="0" applyNumberFormat="1" applyFont="1" applyFill="1" applyBorder="1" applyAlignment="1" applyProtection="1">
      <alignment horizontal="left" vertical="top" wrapText="1"/>
      <protection locked="0"/>
    </xf>
    <xf numFmtId="49" fontId="57" fillId="0" borderId="0" xfId="0" applyNumberFormat="1" applyFont="1" applyBorder="1" applyAlignment="1" applyProtection="1">
      <alignment horizontal="left" vertical="top" indent="1"/>
      <protection locked="0"/>
    </xf>
    <xf numFmtId="49" fontId="57" fillId="3" borderId="0" xfId="0" applyNumberFormat="1" applyFont="1" applyFill="1" applyBorder="1" applyAlignment="1" applyProtection="1">
      <alignment horizontal="left" vertical="top" indent="1"/>
      <protection locked="0"/>
    </xf>
    <xf numFmtId="49" fontId="57" fillId="0" borderId="0" xfId="0" applyNumberFormat="1" applyFont="1" applyFill="1" applyBorder="1" applyAlignment="1" applyProtection="1">
      <alignment horizontal="left" vertical="top" indent="1"/>
      <protection locked="0"/>
    </xf>
    <xf numFmtId="0" fontId="37" fillId="0" borderId="0" xfId="0" applyFont="1" applyFill="1" applyAlignment="1" applyProtection="1">
      <alignment vertical="center"/>
      <protection locked="0"/>
    </xf>
    <xf numFmtId="0" fontId="49" fillId="8" borderId="24" xfId="0" applyFont="1" applyFill="1" applyBorder="1" applyAlignment="1" applyProtection="1">
      <alignment horizontal="left" vertical="top" wrapText="1"/>
      <protection locked="0"/>
    </xf>
    <xf numFmtId="0" fontId="35" fillId="8" borderId="24" xfId="0" applyFont="1" applyFill="1" applyBorder="1" applyAlignment="1" applyProtection="1">
      <alignment horizontal="left" vertical="top" wrapText="1"/>
      <protection locked="0"/>
    </xf>
    <xf numFmtId="49" fontId="28" fillId="11" borderId="0" xfId="0" applyNumberFormat="1" applyFont="1" applyFill="1" applyBorder="1" applyAlignment="1">
      <alignment horizontal="center" vertical="top"/>
    </xf>
    <xf numFmtId="49" fontId="52" fillId="0" borderId="0" xfId="0" applyNumberFormat="1" applyFont="1" applyBorder="1" applyAlignment="1">
      <alignment horizontal="left" vertical="top" wrapText="1" indent="1"/>
    </xf>
    <xf numFmtId="49" fontId="53" fillId="0" borderId="0" xfId="0" applyNumberFormat="1" applyFont="1" applyBorder="1" applyAlignment="1">
      <alignment horizontal="left" vertical="top" wrapText="1" indent="1"/>
    </xf>
    <xf numFmtId="49" fontId="33" fillId="0" borderId="0" xfId="0" applyNumberFormat="1" applyFont="1" applyBorder="1" applyAlignment="1">
      <alignment horizontal="left" vertical="top" wrapText="1" indent="1"/>
    </xf>
    <xf numFmtId="49" fontId="54" fillId="0" borderId="0" xfId="4" applyNumberFormat="1" applyFont="1" applyAlignment="1">
      <alignment horizontal="left" vertical="top" wrapText="1" indent="2"/>
    </xf>
    <xf numFmtId="0" fontId="54" fillId="0" borderId="0" xfId="4" quotePrefix="1" applyFont="1" applyAlignment="1">
      <alignment horizontal="left" vertical="top" wrapText="1" indent="4"/>
    </xf>
    <xf numFmtId="49" fontId="54" fillId="0" borderId="0" xfId="4" quotePrefix="1" applyNumberFormat="1" applyFont="1" applyAlignment="1">
      <alignment horizontal="left" vertical="top" indent="4"/>
    </xf>
    <xf numFmtId="0" fontId="37" fillId="0" borderId="0" xfId="0" applyFont="1" applyAlignment="1">
      <alignment horizontal="left" vertical="top" wrapText="1" indent="2"/>
    </xf>
    <xf numFmtId="49" fontId="54" fillId="0" borderId="0" xfId="4" applyNumberFormat="1" applyFont="1" applyBorder="1" applyAlignment="1">
      <alignment horizontal="left" vertical="top" indent="2"/>
    </xf>
    <xf numFmtId="0" fontId="37" fillId="0" borderId="0" xfId="0" applyFont="1" applyAlignment="1">
      <alignment horizontal="left" vertical="top" indent="2"/>
    </xf>
    <xf numFmtId="49" fontId="32" fillId="0" borderId="0" xfId="0" applyNumberFormat="1" applyFont="1" applyAlignment="1">
      <alignment horizontal="left" vertical="top" wrapText="1" indent="1"/>
    </xf>
    <xf numFmtId="49" fontId="6" fillId="11" borderId="0" xfId="0" applyNumberFormat="1" applyFont="1" applyFill="1" applyBorder="1" applyAlignment="1">
      <alignment horizontal="center" vertical="top" wrapText="1"/>
    </xf>
    <xf numFmtId="49" fontId="9" fillId="11" borderId="0" xfId="0" applyNumberFormat="1" applyFont="1" applyFill="1" applyAlignment="1">
      <alignment horizontal="center" vertical="top"/>
    </xf>
    <xf numFmtId="49" fontId="9" fillId="11" borderId="0" xfId="0" applyNumberFormat="1" applyFont="1" applyFill="1" applyAlignment="1">
      <alignment vertical="top"/>
    </xf>
    <xf numFmtId="49" fontId="29" fillId="0" borderId="0" xfId="0" applyNumberFormat="1" applyFont="1" applyBorder="1" applyAlignment="1">
      <alignment horizontal="left" vertical="top" wrapText="1" indent="1"/>
    </xf>
    <xf numFmtId="49" fontId="37" fillId="0" borderId="0" xfId="0" applyNumberFormat="1" applyFont="1" applyAlignment="1">
      <alignment horizontal="left" vertical="top" wrapText="1" indent="1"/>
    </xf>
    <xf numFmtId="49" fontId="9" fillId="11" borderId="0" xfId="0" applyNumberFormat="1" applyFont="1" applyFill="1" applyAlignment="1" applyProtection="1">
      <alignment horizontal="center" vertical="top"/>
    </xf>
    <xf numFmtId="0" fontId="44" fillId="2" borderId="3" xfId="3" applyFont="1" applyBorder="1" applyAlignment="1" applyProtection="1">
      <alignment horizontal="left" vertical="top" wrapText="1"/>
      <protection locked="0"/>
    </xf>
    <xf numFmtId="0" fontId="44" fillId="2" borderId="4" xfId="3" applyFont="1" applyBorder="1" applyAlignment="1" applyProtection="1">
      <alignment horizontal="left" vertical="top" wrapText="1"/>
      <protection locked="0"/>
    </xf>
    <xf numFmtId="0" fontId="44" fillId="2" borderId="5" xfId="3" applyFont="1" applyBorder="1" applyAlignment="1" applyProtection="1">
      <alignment horizontal="left" vertical="top" wrapText="1"/>
      <protection locked="0"/>
    </xf>
    <xf numFmtId="0" fontId="37" fillId="3" borderId="6" xfId="0" applyFont="1" applyFill="1" applyBorder="1" applyAlignment="1" applyProtection="1">
      <alignment horizontal="left" vertical="top" wrapText="1"/>
    </xf>
    <xf numFmtId="0" fontId="37" fillId="3" borderId="7" xfId="0" applyFont="1" applyFill="1" applyBorder="1" applyAlignment="1" applyProtection="1">
      <alignment horizontal="left" vertical="top"/>
    </xf>
    <xf numFmtId="0" fontId="37" fillId="3" borderId="8" xfId="0" applyFont="1" applyFill="1" applyBorder="1" applyAlignment="1" applyProtection="1">
      <alignment horizontal="left" vertical="top"/>
    </xf>
    <xf numFmtId="167" fontId="15" fillId="11" borderId="6" xfId="0" applyNumberFormat="1" applyFont="1" applyFill="1" applyBorder="1" applyAlignment="1" applyProtection="1">
      <alignment horizontal="left" vertical="top" wrapText="1"/>
    </xf>
    <xf numFmtId="167" fontId="15" fillId="11" borderId="7" xfId="0" applyNumberFormat="1" applyFont="1" applyFill="1" applyBorder="1" applyAlignment="1" applyProtection="1">
      <alignment horizontal="left" vertical="top" wrapText="1"/>
    </xf>
    <xf numFmtId="0" fontId="37" fillId="3" borderId="6" xfId="0" applyFont="1" applyFill="1" applyBorder="1" applyAlignment="1" applyProtection="1">
      <alignment horizontal="left" vertical="top" wrapText="1"/>
      <protection locked="0"/>
    </xf>
    <xf numFmtId="0" fontId="37" fillId="3" borderId="8" xfId="0" applyFont="1" applyFill="1" applyBorder="1" applyAlignment="1" applyProtection="1">
      <alignment horizontal="left" vertical="top" wrapText="1"/>
      <protection locked="0"/>
    </xf>
    <xf numFmtId="1" fontId="37" fillId="3" borderId="6" xfId="0" applyNumberFormat="1" applyFont="1" applyFill="1" applyBorder="1" applyAlignment="1" applyProtection="1">
      <alignment horizontal="left" vertical="top" wrapText="1"/>
      <protection locked="0"/>
    </xf>
    <xf numFmtId="1" fontId="37" fillId="3" borderId="7" xfId="0" applyNumberFormat="1" applyFont="1" applyFill="1" applyBorder="1" applyAlignment="1" applyProtection="1">
      <alignment horizontal="left" vertical="top" wrapText="1"/>
      <protection locked="0"/>
    </xf>
    <xf numFmtId="1" fontId="37" fillId="3" borderId="8" xfId="0" applyNumberFormat="1" applyFont="1" applyFill="1" applyBorder="1" applyAlignment="1" applyProtection="1">
      <alignment horizontal="left" vertical="top" wrapText="1"/>
      <protection locked="0"/>
    </xf>
    <xf numFmtId="166" fontId="37" fillId="3" borderId="6" xfId="0" applyNumberFormat="1" applyFont="1" applyFill="1" applyBorder="1" applyAlignment="1" applyProtection="1">
      <alignment horizontal="left" vertical="top" wrapText="1"/>
      <protection locked="0"/>
    </xf>
    <xf numFmtId="166" fontId="37" fillId="3" borderId="7" xfId="0" applyNumberFormat="1" applyFont="1" applyFill="1" applyBorder="1" applyAlignment="1" applyProtection="1">
      <alignment horizontal="left" vertical="top" wrapText="1"/>
      <protection locked="0"/>
    </xf>
    <xf numFmtId="0" fontId="44" fillId="2" borderId="3" xfId="3" applyFont="1" applyBorder="1" applyAlignment="1" applyProtection="1">
      <alignment horizontal="left" vertical="top" wrapText="1"/>
    </xf>
    <xf numFmtId="0" fontId="44" fillId="2" borderId="4" xfId="3" applyFont="1" applyBorder="1" applyAlignment="1" applyProtection="1">
      <alignment horizontal="left" vertical="top" wrapText="1"/>
    </xf>
    <xf numFmtId="0" fontId="44" fillId="2" borderId="1" xfId="3" applyFont="1" applyAlignment="1" applyProtection="1">
      <alignment horizontal="left" vertical="top" wrapText="1"/>
    </xf>
    <xf numFmtId="1" fontId="44" fillId="2" borderId="1" xfId="3" applyNumberFormat="1" applyFont="1" applyAlignment="1" applyProtection="1">
      <alignment horizontal="left" vertical="top" wrapText="1"/>
    </xf>
    <xf numFmtId="166" fontId="44" fillId="2" borderId="1" xfId="3" applyNumberFormat="1" applyFont="1" applyAlignment="1" applyProtection="1">
      <alignment horizontal="left" vertical="top" wrapText="1"/>
    </xf>
    <xf numFmtId="166" fontId="44" fillId="2" borderId="3" xfId="3" applyNumberFormat="1" applyFont="1" applyBorder="1" applyAlignment="1" applyProtection="1">
      <alignment horizontal="left" vertical="top" wrapText="1"/>
    </xf>
    <xf numFmtId="0" fontId="42" fillId="5" borderId="9"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14" xfId="0" applyFont="1" applyFill="1" applyBorder="1" applyAlignment="1" applyProtection="1">
      <alignment horizontal="center" vertical="center" wrapText="1"/>
    </xf>
    <xf numFmtId="0" fontId="42" fillId="5" borderId="15"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42" fillId="5" borderId="18" xfId="0" applyFont="1" applyFill="1" applyBorder="1" applyAlignment="1" applyProtection="1">
      <alignment horizontal="center" vertical="center" wrapText="1"/>
    </xf>
    <xf numFmtId="0" fontId="42" fillId="5" borderId="2" xfId="0" applyFont="1" applyFill="1" applyBorder="1" applyAlignment="1" applyProtection="1">
      <alignment horizontal="center"/>
    </xf>
    <xf numFmtId="0" fontId="42" fillId="5" borderId="9" xfId="0" applyFont="1" applyFill="1" applyBorder="1" applyAlignment="1" applyProtection="1">
      <alignment horizontal="center" vertical="center"/>
    </xf>
    <xf numFmtId="0" fontId="42" fillId="5" borderId="10" xfId="0" applyFont="1" applyFill="1" applyBorder="1" applyAlignment="1" applyProtection="1">
      <alignment horizontal="center" vertical="center"/>
    </xf>
    <xf numFmtId="0" fontId="42" fillId="5" borderId="14"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37" fillId="3" borderId="8" xfId="0" applyFont="1" applyFill="1" applyBorder="1" applyAlignment="1" applyProtection="1">
      <alignment horizontal="left" vertical="top" wrapText="1"/>
    </xf>
    <xf numFmtId="1" fontId="37" fillId="3" borderId="6" xfId="0" applyNumberFormat="1" applyFont="1" applyFill="1" applyBorder="1" applyAlignment="1" applyProtection="1">
      <alignment horizontal="left" vertical="top" wrapText="1"/>
    </xf>
    <xf numFmtId="1" fontId="37" fillId="3" borderId="7" xfId="0" applyNumberFormat="1" applyFont="1" applyFill="1" applyBorder="1" applyAlignment="1" applyProtection="1">
      <alignment horizontal="left" vertical="top" wrapText="1"/>
    </xf>
    <xf numFmtId="1" fontId="37" fillId="3" borderId="8" xfId="0" applyNumberFormat="1" applyFont="1" applyFill="1" applyBorder="1" applyAlignment="1" applyProtection="1">
      <alignment horizontal="left" vertical="top" wrapText="1"/>
    </xf>
    <xf numFmtId="167" fontId="35" fillId="3" borderId="6" xfId="0" applyNumberFormat="1" applyFont="1" applyFill="1" applyBorder="1" applyAlignment="1" applyProtection="1">
      <alignment horizontal="left" vertical="top" wrapText="1"/>
    </xf>
    <xf numFmtId="167" fontId="35" fillId="3" borderId="7" xfId="0" applyNumberFormat="1" applyFont="1" applyFill="1" applyBorder="1" applyAlignment="1" applyProtection="1">
      <alignment horizontal="left" vertical="top" wrapText="1"/>
    </xf>
    <xf numFmtId="0" fontId="42" fillId="5" borderId="2" xfId="0" applyFont="1" applyFill="1" applyBorder="1" applyAlignment="1" applyProtection="1">
      <alignment horizontal="center" vertical="center" wrapText="1"/>
    </xf>
    <xf numFmtId="0" fontId="12" fillId="2" borderId="3" xfId="3" applyFont="1" applyBorder="1" applyAlignment="1" applyProtection="1">
      <alignment horizontal="left" vertical="top" wrapText="1"/>
    </xf>
    <xf numFmtId="0" fontId="12" fillId="2" borderId="4" xfId="3" applyFont="1" applyBorder="1" applyAlignment="1" applyProtection="1">
      <alignment horizontal="left" vertical="top" wrapText="1"/>
    </xf>
    <xf numFmtId="0" fontId="12" fillId="0" borderId="3" xfId="3" applyFont="1" applyFill="1" applyBorder="1" applyAlignment="1" applyProtection="1">
      <alignment horizontal="center" vertical="top" wrapText="1"/>
    </xf>
    <xf numFmtId="0" fontId="12" fillId="0" borderId="4" xfId="3" applyFont="1" applyFill="1" applyBorder="1" applyAlignment="1" applyProtection="1">
      <alignment horizontal="center" vertical="top" wrapText="1"/>
    </xf>
    <xf numFmtId="0" fontId="12" fillId="0" borderId="5" xfId="3" applyFont="1" applyFill="1" applyBorder="1" applyAlignment="1" applyProtection="1">
      <alignment horizontal="center" vertical="top" wrapText="1"/>
    </xf>
    <xf numFmtId="0" fontId="17" fillId="6" borderId="3" xfId="3" applyFont="1" applyFill="1" applyBorder="1" applyAlignment="1" applyProtection="1">
      <alignment horizontal="left" vertical="top" wrapText="1"/>
    </xf>
    <xf numFmtId="0" fontId="17" fillId="6" borderId="4" xfId="3" applyFont="1" applyFill="1" applyBorder="1" applyAlignment="1" applyProtection="1">
      <alignment horizontal="left" vertical="top" wrapText="1"/>
    </xf>
    <xf numFmtId="0" fontId="17" fillId="6" borderId="5" xfId="3" applyFont="1" applyFill="1" applyBorder="1" applyAlignment="1" applyProtection="1">
      <alignment horizontal="left" vertical="top" wrapText="1"/>
    </xf>
    <xf numFmtId="0" fontId="5" fillId="3" borderId="14" xfId="0" applyFont="1" applyFill="1" applyBorder="1" applyAlignment="1" applyProtection="1">
      <alignment horizontal="center" vertical="top" wrapText="1"/>
    </xf>
    <xf numFmtId="0" fontId="5" fillId="3" borderId="18" xfId="0" applyFont="1" applyFill="1" applyBorder="1" applyAlignment="1" applyProtection="1">
      <alignment horizontal="center" vertical="top" wrapText="1"/>
    </xf>
    <xf numFmtId="0" fontId="5" fillId="3" borderId="15" xfId="0" applyFont="1" applyFill="1" applyBorder="1" applyAlignment="1" applyProtection="1">
      <alignment horizontal="center" vertical="top" wrapText="1"/>
    </xf>
    <xf numFmtId="0" fontId="5" fillId="3" borderId="16" xfId="0" applyFont="1" applyFill="1" applyBorder="1" applyAlignment="1" applyProtection="1">
      <alignment horizontal="center" vertical="top" wrapText="1"/>
      <protection locked="0"/>
    </xf>
    <xf numFmtId="0" fontId="5" fillId="3" borderId="17" xfId="0" applyFont="1" applyFill="1" applyBorder="1" applyAlignment="1" applyProtection="1">
      <alignment horizontal="center" vertical="top" wrapText="1"/>
      <protection locked="0"/>
    </xf>
    <xf numFmtId="0" fontId="42" fillId="5" borderId="6" xfId="0" applyFont="1" applyFill="1" applyBorder="1" applyAlignment="1" applyProtection="1">
      <alignment horizontal="center"/>
    </xf>
    <xf numFmtId="0" fontId="42" fillId="5" borderId="7" xfId="0" applyFont="1" applyFill="1" applyBorder="1" applyAlignment="1" applyProtection="1">
      <alignment horizontal="center"/>
    </xf>
    <xf numFmtId="0" fontId="42" fillId="5" borderId="8" xfId="0" applyFont="1" applyFill="1" applyBorder="1" applyAlignment="1" applyProtection="1">
      <alignment horizontal="center"/>
    </xf>
    <xf numFmtId="0" fontId="42" fillId="5" borderId="19" xfId="0" applyFont="1" applyFill="1" applyBorder="1" applyAlignment="1" applyProtection="1">
      <alignment horizontal="center" vertical="center" wrapText="1"/>
    </xf>
    <xf numFmtId="0" fontId="42" fillId="5" borderId="20" xfId="0" applyFont="1" applyFill="1" applyBorder="1" applyAlignment="1" applyProtection="1">
      <alignment horizontal="center" vertical="center" wrapText="1"/>
    </xf>
    <xf numFmtId="167" fontId="15" fillId="3" borderId="6" xfId="0" applyNumberFormat="1" applyFont="1" applyFill="1" applyBorder="1" applyAlignment="1" applyProtection="1">
      <alignment horizontal="left" vertical="top" wrapText="1"/>
    </xf>
    <xf numFmtId="167" fontId="15" fillId="3" borderId="8" xfId="0" applyNumberFormat="1" applyFont="1" applyFill="1" applyBorder="1" applyAlignment="1" applyProtection="1">
      <alignment horizontal="left" vertical="top" wrapText="1"/>
    </xf>
    <xf numFmtId="0" fontId="12" fillId="2" borderId="5" xfId="3" applyFont="1" applyBorder="1" applyAlignment="1" applyProtection="1">
      <alignment horizontal="left" vertical="top" wrapText="1"/>
    </xf>
    <xf numFmtId="167" fontId="16" fillId="2" borderId="3" xfId="3" applyNumberFormat="1" applyFont="1" applyBorder="1" applyAlignment="1" applyProtection="1">
      <alignment horizontal="left" vertical="top" wrapText="1"/>
    </xf>
    <xf numFmtId="167" fontId="16" fillId="2" borderId="5" xfId="3" applyNumberFormat="1" applyFont="1" applyBorder="1" applyAlignment="1" applyProtection="1">
      <alignment horizontal="left" vertical="top" wrapText="1"/>
    </xf>
    <xf numFmtId="0" fontId="2" fillId="3" borderId="16" xfId="0" applyFont="1" applyFill="1" applyBorder="1" applyAlignment="1" applyProtection="1">
      <alignment horizontal="center" vertical="top" wrapText="1"/>
      <protection locked="0"/>
    </xf>
    <xf numFmtId="0" fontId="42" fillId="5" borderId="11" xfId="0" applyFont="1" applyFill="1" applyBorder="1" applyAlignment="1" applyProtection="1">
      <alignment horizontal="center" vertical="center"/>
    </xf>
    <xf numFmtId="0" fontId="42" fillId="5" borderId="15" xfId="0" applyFont="1" applyFill="1" applyBorder="1" applyAlignment="1" applyProtection="1">
      <alignment horizontal="center" vertical="center"/>
    </xf>
    <xf numFmtId="167" fontId="16" fillId="2" borderId="1" xfId="3" applyNumberFormat="1" applyFont="1" applyAlignment="1" applyProtection="1">
      <alignment horizontal="left" vertical="top" wrapText="1"/>
    </xf>
    <xf numFmtId="0" fontId="6" fillId="5" borderId="6" xfId="0" applyFont="1" applyFill="1" applyBorder="1" applyAlignment="1" applyProtection="1">
      <alignment horizontal="left" vertical="center" wrapText="1"/>
    </xf>
    <xf numFmtId="0" fontId="6" fillId="5" borderId="7" xfId="0" applyFont="1" applyFill="1" applyBorder="1" applyAlignment="1" applyProtection="1">
      <alignment horizontal="left" vertical="center" wrapText="1"/>
    </xf>
    <xf numFmtId="0" fontId="6" fillId="5" borderId="8" xfId="0" applyFont="1" applyFill="1" applyBorder="1" applyAlignment="1" applyProtection="1">
      <alignment horizontal="left" vertical="center" wrapText="1"/>
    </xf>
    <xf numFmtId="0" fontId="7" fillId="3" borderId="9" xfId="0" applyFont="1" applyFill="1" applyBorder="1" applyAlignment="1" applyProtection="1">
      <alignment horizontal="left" vertical="top" wrapText="1"/>
    </xf>
    <xf numFmtId="0" fontId="7" fillId="3" borderId="10" xfId="0" applyFont="1" applyFill="1" applyBorder="1" applyAlignment="1" applyProtection="1">
      <alignment horizontal="left" vertical="top" wrapText="1"/>
    </xf>
    <xf numFmtId="0" fontId="7" fillId="3" borderId="12" xfId="0" applyFont="1" applyFill="1" applyBorder="1" applyAlignment="1" applyProtection="1">
      <alignment horizontal="left" vertical="top" wrapText="1"/>
    </xf>
    <xf numFmtId="0" fontId="7" fillId="3" borderId="0" xfId="0" applyFont="1" applyFill="1" applyBorder="1" applyAlignment="1" applyProtection="1">
      <alignment horizontal="left" vertical="top" wrapText="1"/>
    </xf>
    <xf numFmtId="0" fontId="37" fillId="3" borderId="0" xfId="0" applyFont="1" applyFill="1" applyBorder="1" applyAlignment="1">
      <alignment horizontal="left" vertical="top" wrapText="1"/>
    </xf>
    <xf numFmtId="49" fontId="20" fillId="12" borderId="0" xfId="0" applyNumberFormat="1" applyFont="1" applyFill="1" applyBorder="1" applyAlignment="1" applyProtection="1">
      <alignment vertical="top"/>
    </xf>
    <xf numFmtId="0" fontId="48" fillId="6" borderId="3" xfId="3" applyFont="1" applyFill="1" applyBorder="1" applyAlignment="1" applyProtection="1">
      <alignment horizontal="left" vertical="top" wrapText="1"/>
    </xf>
    <xf numFmtId="0" fontId="48" fillId="6" borderId="4" xfId="3" applyFont="1" applyFill="1" applyBorder="1" applyAlignment="1" applyProtection="1">
      <alignment horizontal="left" vertical="top" wrapText="1"/>
    </xf>
    <xf numFmtId="49" fontId="37" fillId="10" borderId="16" xfId="0" applyNumberFormat="1" applyFont="1" applyFill="1" applyBorder="1" applyAlignment="1" applyProtection="1">
      <alignment horizontal="left" vertical="center" wrapText="1"/>
    </xf>
    <xf numFmtId="49" fontId="37" fillId="10" borderId="31" xfId="0" applyNumberFormat="1" applyFont="1" applyFill="1" applyBorder="1" applyAlignment="1" applyProtection="1">
      <alignment horizontal="left" vertical="center" wrapText="1"/>
    </xf>
    <xf numFmtId="49" fontId="37" fillId="10" borderId="17" xfId="0" applyNumberFormat="1" applyFont="1" applyFill="1" applyBorder="1" applyAlignment="1" applyProtection="1">
      <alignment horizontal="left" vertical="center" wrapText="1"/>
    </xf>
    <xf numFmtId="0" fontId="37" fillId="3" borderId="6" xfId="0" applyFont="1" applyFill="1" applyBorder="1" applyAlignment="1" applyProtection="1">
      <alignment horizontal="left" wrapText="1"/>
      <protection locked="0"/>
    </xf>
    <xf numFmtId="0" fontId="37" fillId="3" borderId="7" xfId="0" applyFont="1" applyFill="1" applyBorder="1" applyAlignment="1" applyProtection="1">
      <alignment horizontal="left" wrapText="1"/>
      <protection locked="0"/>
    </xf>
    <xf numFmtId="0" fontId="37" fillId="3" borderId="8" xfId="0" applyFont="1" applyFill="1" applyBorder="1" applyAlignment="1" applyProtection="1">
      <alignment horizontal="left" wrapText="1"/>
      <protection locked="0"/>
    </xf>
    <xf numFmtId="0" fontId="37" fillId="2" borderId="3" xfId="3" applyFont="1" applyBorder="1" applyAlignment="1" applyProtection="1">
      <alignment horizontal="left" wrapText="1"/>
    </xf>
    <xf numFmtId="0" fontId="37" fillId="2" borderId="4" xfId="3" applyFont="1" applyBorder="1" applyAlignment="1" applyProtection="1">
      <alignment horizontal="left" wrapText="1"/>
    </xf>
    <xf numFmtId="0" fontId="37" fillId="2" borderId="5" xfId="3" applyFont="1" applyBorder="1" applyAlignment="1" applyProtection="1">
      <alignment horizontal="left" wrapText="1"/>
    </xf>
    <xf numFmtId="0" fontId="37" fillId="2" borderId="1" xfId="3" applyFont="1" applyAlignment="1" applyProtection="1">
      <alignment horizontal="left" wrapText="1"/>
    </xf>
    <xf numFmtId="0" fontId="42" fillId="11" borderId="18" xfId="0" applyFont="1" applyFill="1" applyBorder="1" applyAlignment="1" applyProtection="1">
      <alignment horizontal="center"/>
    </xf>
    <xf numFmtId="0" fontId="42" fillId="4" borderId="6" xfId="0" applyFont="1" applyFill="1" applyBorder="1" applyAlignment="1" applyProtection="1">
      <alignment horizontal="center" vertical="center"/>
    </xf>
    <xf numFmtId="0" fontId="42" fillId="4" borderId="7" xfId="0" applyFont="1" applyFill="1" applyBorder="1" applyAlignment="1" applyProtection="1">
      <alignment horizontal="center" vertical="center"/>
    </xf>
    <xf numFmtId="0" fontId="42" fillId="4" borderId="8" xfId="0" applyFont="1" applyFill="1" applyBorder="1" applyAlignment="1" applyProtection="1">
      <alignment horizontal="center" vertical="center"/>
    </xf>
    <xf numFmtId="0" fontId="42" fillId="4" borderId="6" xfId="0" applyFont="1" applyFill="1" applyBorder="1" applyAlignment="1" applyProtection="1">
      <alignment horizontal="center" vertical="center" wrapText="1"/>
    </xf>
    <xf numFmtId="0" fontId="42" fillId="4" borderId="7" xfId="0" applyFont="1" applyFill="1" applyBorder="1" applyAlignment="1" applyProtection="1">
      <alignment horizontal="center" vertical="center" wrapText="1"/>
    </xf>
    <xf numFmtId="0" fontId="42" fillId="4" borderId="8" xfId="0" applyFont="1" applyFill="1" applyBorder="1" applyAlignment="1" applyProtection="1">
      <alignment horizontal="center" vertical="center" wrapText="1"/>
    </xf>
    <xf numFmtId="0" fontId="37" fillId="3" borderId="6" xfId="0" applyFont="1" applyFill="1" applyBorder="1" applyAlignment="1" applyProtection="1">
      <alignment horizontal="left" wrapText="1"/>
    </xf>
    <xf numFmtId="0" fontId="37" fillId="3" borderId="7" xfId="0" applyFont="1" applyFill="1" applyBorder="1" applyAlignment="1" applyProtection="1">
      <alignment horizontal="left" wrapText="1"/>
    </xf>
    <xf numFmtId="0" fontId="37" fillId="3" borderId="8" xfId="0" applyFont="1" applyFill="1" applyBorder="1" applyAlignment="1" applyProtection="1">
      <alignment horizontal="left" wrapText="1"/>
    </xf>
    <xf numFmtId="0" fontId="37" fillId="2" borderId="3" xfId="3" applyFont="1" applyBorder="1" applyAlignment="1" applyProtection="1">
      <alignment horizontal="center" wrapText="1"/>
    </xf>
    <xf numFmtId="0" fontId="37" fillId="2" borderId="4" xfId="3" applyFont="1" applyBorder="1" applyAlignment="1" applyProtection="1">
      <alignment horizontal="center" wrapText="1"/>
    </xf>
    <xf numFmtId="0" fontId="37" fillId="2" borderId="5" xfId="3" applyFont="1" applyBorder="1" applyAlignment="1" applyProtection="1">
      <alignment horizontal="center" wrapText="1"/>
    </xf>
    <xf numFmtId="0" fontId="37" fillId="3" borderId="6" xfId="0" applyFont="1" applyFill="1" applyBorder="1" applyAlignment="1" applyProtection="1">
      <alignment horizontal="left" vertical="center" wrapText="1"/>
      <protection locked="0"/>
    </xf>
    <xf numFmtId="0" fontId="37" fillId="3" borderId="8" xfId="0" applyFont="1" applyFill="1" applyBorder="1" applyAlignment="1" applyProtection="1">
      <alignment horizontal="left" vertical="center" wrapText="1"/>
      <protection locked="0"/>
    </xf>
    <xf numFmtId="0" fontId="37" fillId="2" borderId="1" xfId="3" applyFont="1" applyAlignment="1" applyProtection="1">
      <alignment horizontal="left" vertical="center" wrapText="1"/>
    </xf>
    <xf numFmtId="0" fontId="37" fillId="3" borderId="6" xfId="0" applyFont="1" applyFill="1" applyBorder="1" applyAlignment="1" applyProtection="1">
      <alignment horizontal="left" vertical="center" wrapText="1"/>
    </xf>
    <xf numFmtId="0" fontId="37" fillId="3" borderId="7" xfId="0" applyFont="1" applyFill="1" applyBorder="1" applyAlignment="1" applyProtection="1">
      <alignment horizontal="left" vertical="center" wrapText="1"/>
    </xf>
    <xf numFmtId="0" fontId="37" fillId="3" borderId="8" xfId="0" applyFont="1" applyFill="1" applyBorder="1" applyAlignment="1" applyProtection="1">
      <alignment horizontal="left" vertical="center" wrapText="1"/>
    </xf>
    <xf numFmtId="0" fontId="42" fillId="11" borderId="7" xfId="0" applyFont="1" applyFill="1" applyBorder="1" applyAlignment="1" applyProtection="1">
      <alignment horizontal="center"/>
    </xf>
    <xf numFmtId="0" fontId="35" fillId="3" borderId="9" xfId="0" applyFont="1" applyFill="1" applyBorder="1" applyAlignment="1" applyProtection="1">
      <alignment horizontal="left" vertical="top"/>
    </xf>
    <xf numFmtId="0" fontId="35" fillId="3" borderId="10" xfId="0" applyFont="1" applyFill="1" applyBorder="1" applyAlignment="1" applyProtection="1">
      <alignment horizontal="left" vertical="top"/>
    </xf>
    <xf numFmtId="0" fontId="35" fillId="3" borderId="11" xfId="0" applyFont="1" applyFill="1" applyBorder="1" applyAlignment="1" applyProtection="1">
      <alignment horizontal="left" vertical="top"/>
    </xf>
    <xf numFmtId="0" fontId="35" fillId="3" borderId="12" xfId="0" applyFont="1" applyFill="1" applyBorder="1" applyAlignment="1" applyProtection="1">
      <alignment horizontal="left" vertical="top"/>
    </xf>
    <xf numFmtId="0" fontId="35" fillId="3" borderId="0" xfId="0" applyFont="1" applyFill="1" applyBorder="1" applyAlignment="1" applyProtection="1">
      <alignment horizontal="left" vertical="top"/>
    </xf>
    <xf numFmtId="0" fontId="35" fillId="3" borderId="13" xfId="0" applyFont="1" applyFill="1" applyBorder="1" applyAlignment="1" applyProtection="1">
      <alignment horizontal="left" vertical="top"/>
    </xf>
    <xf numFmtId="0" fontId="35" fillId="3" borderId="14" xfId="0" applyFont="1" applyFill="1" applyBorder="1" applyAlignment="1" applyProtection="1">
      <alignment horizontal="left" vertical="top"/>
    </xf>
    <xf numFmtId="0" fontId="35" fillId="3" borderId="18" xfId="0" applyFont="1" applyFill="1" applyBorder="1" applyAlignment="1" applyProtection="1">
      <alignment horizontal="left" vertical="top"/>
    </xf>
    <xf numFmtId="0" fontId="35" fillId="3" borderId="15" xfId="0" applyFont="1" applyFill="1" applyBorder="1" applyAlignment="1" applyProtection="1">
      <alignment horizontal="left" vertical="top"/>
    </xf>
    <xf numFmtId="0" fontId="3" fillId="3" borderId="12" xfId="0" applyFont="1" applyFill="1" applyBorder="1" applyAlignment="1" applyProtection="1">
      <alignment horizontal="center"/>
    </xf>
    <xf numFmtId="0" fontId="3" fillId="3" borderId="0" xfId="0" applyFont="1" applyFill="1" applyBorder="1" applyAlignment="1" applyProtection="1">
      <alignment horizontal="center"/>
    </xf>
    <xf numFmtId="0" fontId="42" fillId="4" borderId="19" xfId="0" applyFont="1" applyFill="1" applyBorder="1" applyAlignment="1" applyProtection="1">
      <alignment horizontal="center" vertical="center"/>
    </xf>
    <xf numFmtId="0" fontId="42" fillId="4" borderId="20" xfId="0" applyFont="1" applyFill="1" applyBorder="1" applyAlignment="1" applyProtection="1">
      <alignment horizontal="center" vertical="center"/>
    </xf>
    <xf numFmtId="0" fontId="42" fillId="4" borderId="9" xfId="0" applyFont="1" applyFill="1" applyBorder="1" applyAlignment="1" applyProtection="1">
      <alignment horizontal="center" vertical="center"/>
    </xf>
    <xf numFmtId="0" fontId="42" fillId="4" borderId="10" xfId="0" applyFont="1" applyFill="1" applyBorder="1" applyAlignment="1" applyProtection="1">
      <alignment horizontal="center" vertical="center"/>
    </xf>
    <xf numFmtId="0" fontId="42" fillId="4" borderId="11" xfId="0" applyFont="1" applyFill="1" applyBorder="1" applyAlignment="1" applyProtection="1">
      <alignment horizontal="center" vertical="center"/>
    </xf>
    <xf numFmtId="0" fontId="42" fillId="4" borderId="14" xfId="0" applyFont="1" applyFill="1" applyBorder="1" applyAlignment="1" applyProtection="1">
      <alignment horizontal="center" vertical="center"/>
    </xf>
    <xf numFmtId="0" fontId="42" fillId="4" borderId="18" xfId="0" applyFont="1" applyFill="1" applyBorder="1" applyAlignment="1" applyProtection="1">
      <alignment horizontal="center" vertical="center"/>
    </xf>
    <xf numFmtId="0" fontId="42" fillId="4" borderId="15"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6" fillId="3" borderId="0" xfId="0" applyFont="1" applyFill="1" applyBorder="1" applyAlignment="1" applyProtection="1">
      <alignment horizontal="center"/>
    </xf>
  </cellXfs>
  <cellStyles count="5">
    <cellStyle name="Hyperkobling" xfId="4" builtinId="8"/>
    <cellStyle name="Komma" xfId="1" builtinId="3"/>
    <cellStyle name="Merknad" xfId="3" builtinId="10"/>
    <cellStyle name="Normal" xfId="0" builtinId="0"/>
    <cellStyle name="Prosent" xfId="2" builtinId="5"/>
  </cellStyles>
  <dxfs count="105">
    <dxf>
      <font>
        <color theme="1"/>
      </font>
    </dxf>
    <dxf>
      <font>
        <color theme="1"/>
      </font>
    </dxf>
    <dxf>
      <font>
        <b val="0"/>
        <i val="0"/>
        <color theme="1"/>
      </font>
      <fill>
        <patternFill patternType="solid">
          <bgColor theme="0"/>
        </patternFill>
      </fill>
    </dxf>
    <dxf>
      <font>
        <color theme="1"/>
      </font>
    </dxf>
    <dxf>
      <font>
        <color theme="1"/>
      </font>
    </dxf>
    <dxf>
      <font>
        <b val="0"/>
        <i val="0"/>
        <color theme="1"/>
      </font>
      <fill>
        <patternFill patternType="solid">
          <bgColor theme="0"/>
        </patternFill>
      </fill>
    </dxf>
    <dxf>
      <font>
        <color theme="1"/>
      </font>
    </dxf>
    <dxf>
      <font>
        <color theme="1"/>
      </font>
    </dxf>
    <dxf>
      <font>
        <b val="0"/>
        <i val="0"/>
        <color theme="1"/>
      </font>
      <fill>
        <patternFill patternType="solid">
          <bgColor theme="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
      <fill>
        <patternFill>
          <bgColor theme="6"/>
        </patternFill>
      </fill>
    </dxf>
    <dxf>
      <fill>
        <patternFill>
          <bgColor rgb="FFFFFF99"/>
        </patternFill>
      </fill>
    </dxf>
    <dxf>
      <fill>
        <patternFill>
          <bgColor rgb="FFFF0000"/>
        </patternFill>
      </fill>
    </dxf>
  </dxfs>
  <tableStyles count="0" defaultTableStyle="TableStyleMedium2" defaultPivotStyle="PivotStyleLight16"/>
  <colors>
    <mruColors>
      <color rgb="FF034D67"/>
      <color rgb="FFC63629"/>
      <color rgb="FFAEABA8"/>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8.png"/><Relationship Id="rId18" Type="http://schemas.openxmlformats.org/officeDocument/2006/relationships/hyperlink" Target="#Gevinstoppf&#248;lging_mal!A1"/><Relationship Id="rId3" Type="http://schemas.openxmlformats.org/officeDocument/2006/relationships/hyperlink" Target="#'Om gevinstrealisering'!B80"/><Relationship Id="rId7" Type="http://schemas.openxmlformats.org/officeDocument/2006/relationships/hyperlink" Target="#Gevinstrealiseringsplan_mal!A1"/><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hyperlink" Target="#'Om gevinstrealisering'!B125"/><Relationship Id="rId16" Type="http://schemas.openxmlformats.org/officeDocument/2006/relationships/image" Target="../media/image11.png"/><Relationship Id="rId1" Type="http://schemas.openxmlformats.org/officeDocument/2006/relationships/hyperlink" Target="#'Om gevinstrealisering'!B5"/><Relationship Id="rId6" Type="http://schemas.openxmlformats.org/officeDocument/2006/relationships/hyperlink" Target="#Gevinstvurdering_introduksjon!A1"/><Relationship Id="rId11" Type="http://schemas.openxmlformats.org/officeDocument/2006/relationships/image" Target="../media/image6.png"/><Relationship Id="rId5" Type="http://schemas.openxmlformats.org/officeDocument/2006/relationships/hyperlink" Target="#'Endrings- og gevinstoversikt_i.'!A1"/><Relationship Id="rId15" Type="http://schemas.openxmlformats.org/officeDocument/2006/relationships/image" Target="../media/image10.png"/><Relationship Id="rId10" Type="http://schemas.openxmlformats.org/officeDocument/2006/relationships/image" Target="../media/image5.png"/><Relationship Id="rId4" Type="http://schemas.openxmlformats.org/officeDocument/2006/relationships/hyperlink" Target="#'Om gevinstrealisering'!B27"/><Relationship Id="rId9" Type="http://schemas.openxmlformats.org/officeDocument/2006/relationships/image" Target="../media/image4.png"/><Relationship Id="rId1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5</xdr:col>
      <xdr:colOff>620093</xdr:colOff>
      <xdr:row>0</xdr:row>
      <xdr:rowOff>208215</xdr:rowOff>
    </xdr:from>
    <xdr:to>
      <xdr:col>7</xdr:col>
      <xdr:colOff>1087822</xdr:colOff>
      <xdr:row>0</xdr:row>
      <xdr:rowOff>514370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6327"/>
        <a:stretch/>
      </xdr:blipFill>
      <xdr:spPr>
        <a:xfrm>
          <a:off x="4688510" y="208215"/>
          <a:ext cx="1792947" cy="306155"/>
        </a:xfrm>
        <a:prstGeom prst="rect">
          <a:avLst/>
        </a:prstGeom>
      </xdr:spPr>
    </xdr:pic>
    <xdr:clientData/>
  </xdr:twoCellAnchor>
  <xdr:twoCellAnchor editAs="oneCell">
    <xdr:from>
      <xdr:col>0</xdr:col>
      <xdr:colOff>0</xdr:colOff>
      <xdr:row>26</xdr:row>
      <xdr:rowOff>614530</xdr:rowOff>
    </xdr:from>
    <xdr:to>
      <xdr:col>7</xdr:col>
      <xdr:colOff>693420</xdr:colOff>
      <xdr:row>49</xdr:row>
      <xdr:rowOff>14050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548730"/>
          <a:ext cx="6088380" cy="415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321453</xdr:colOff>
      <xdr:row>113</xdr:row>
      <xdr:rowOff>71438</xdr:rowOff>
    </xdr:from>
    <xdr:to>
      <xdr:col>8</xdr:col>
      <xdr:colOff>3796913</xdr:colOff>
      <xdr:row>132</xdr:row>
      <xdr:rowOff>69938</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4862973" y="20279678"/>
          <a:ext cx="3475460" cy="332844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34D67"/>
              </a:solidFill>
            </a:rPr>
            <a:t>A) FØLG</a:t>
          </a:r>
          <a:r>
            <a:rPr lang="en-US" sz="1400" b="1" baseline="0">
              <a:solidFill>
                <a:srgbClr val="034D67"/>
              </a:solidFill>
            </a:rPr>
            <a:t> OPP GEVINSTER</a:t>
          </a:r>
          <a:endParaRPr lang="en-US" sz="1400" b="1">
            <a:solidFill>
              <a:srgbClr val="034D67"/>
            </a:solidFill>
          </a:endParaRPr>
        </a:p>
      </xdr:txBody>
    </xdr:sp>
    <xdr:clientData/>
  </xdr:twoCellAnchor>
  <xdr:twoCellAnchor>
    <xdr:from>
      <xdr:col>0</xdr:col>
      <xdr:colOff>238120</xdr:colOff>
      <xdr:row>113</xdr:row>
      <xdr:rowOff>95252</xdr:rowOff>
    </xdr:from>
    <xdr:to>
      <xdr:col>4</xdr:col>
      <xdr:colOff>1425880</xdr:colOff>
      <xdr:row>132</xdr:row>
      <xdr:rowOff>93752</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38120" y="20303492"/>
          <a:ext cx="3458520" cy="332844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7901E"/>
            </a:solidFill>
          </a:endParaRPr>
        </a:p>
      </xdr:txBody>
    </xdr:sp>
    <xdr:clientData/>
  </xdr:twoCellAnchor>
  <xdr:twoCellAnchor>
    <xdr:from>
      <xdr:col>8</xdr:col>
      <xdr:colOff>321453</xdr:colOff>
      <xdr:row>86</xdr:row>
      <xdr:rowOff>71438</xdr:rowOff>
    </xdr:from>
    <xdr:to>
      <xdr:col>8</xdr:col>
      <xdr:colOff>3796913</xdr:colOff>
      <xdr:row>105</xdr:row>
      <xdr:rowOff>69938</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4862973" y="15661958"/>
          <a:ext cx="3475460" cy="332844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34D67"/>
              </a:solidFill>
            </a:rPr>
            <a:t>A) UTARBEID GEVINSTREALISERINGSPLAN</a:t>
          </a:r>
        </a:p>
      </xdr:txBody>
    </xdr:sp>
    <xdr:clientData/>
  </xdr:twoCellAnchor>
  <xdr:twoCellAnchor>
    <xdr:from>
      <xdr:col>0</xdr:col>
      <xdr:colOff>238120</xdr:colOff>
      <xdr:row>86</xdr:row>
      <xdr:rowOff>95252</xdr:rowOff>
    </xdr:from>
    <xdr:to>
      <xdr:col>4</xdr:col>
      <xdr:colOff>1425880</xdr:colOff>
      <xdr:row>105</xdr:row>
      <xdr:rowOff>93752</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238120" y="15685772"/>
          <a:ext cx="3458520" cy="332844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7901E"/>
            </a:solidFill>
          </a:endParaRPr>
        </a:p>
      </xdr:txBody>
    </xdr:sp>
    <xdr:clientData/>
  </xdr:twoCellAnchor>
  <xdr:twoCellAnchor>
    <xdr:from>
      <xdr:col>8</xdr:col>
      <xdr:colOff>293270</xdr:colOff>
      <xdr:row>57</xdr:row>
      <xdr:rowOff>179919</xdr:rowOff>
    </xdr:from>
    <xdr:to>
      <xdr:col>8</xdr:col>
      <xdr:colOff>3778936</xdr:colOff>
      <xdr:row>78</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4834790" y="10794579"/>
          <a:ext cx="3485666" cy="356531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34D67"/>
              </a:solidFill>
            </a:rPr>
            <a:t>E) LAG EN OVERSIKT OVER</a:t>
          </a:r>
          <a:r>
            <a:rPr lang="en-US" sz="1100" b="1" baseline="0">
              <a:solidFill>
                <a:srgbClr val="034D67"/>
              </a:solidFill>
            </a:rPr>
            <a:t> ENDRINGER OG GEVINSTER</a:t>
          </a:r>
          <a:endParaRPr lang="en-US" sz="1100" b="1">
            <a:solidFill>
              <a:srgbClr val="034D67"/>
            </a:solidFill>
          </a:endParaRPr>
        </a:p>
      </xdr:txBody>
    </xdr:sp>
    <xdr:clientData/>
  </xdr:twoCellAnchor>
  <xdr:twoCellAnchor>
    <xdr:from>
      <xdr:col>8</xdr:col>
      <xdr:colOff>4919700</xdr:colOff>
      <xdr:row>57</xdr:row>
      <xdr:rowOff>179919</xdr:rowOff>
    </xdr:from>
    <xdr:to>
      <xdr:col>12</xdr:col>
      <xdr:colOff>1751473</xdr:colOff>
      <xdr:row>78</xdr:row>
      <xdr:rowOff>57150</xdr:rowOff>
    </xdr:to>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9461220" y="10794579"/>
          <a:ext cx="3468793" cy="356531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34D67"/>
              </a:solidFill>
            </a:rPr>
            <a:t>F) VURDER</a:t>
          </a:r>
          <a:r>
            <a:rPr lang="en-US" sz="1100" b="1" baseline="0">
              <a:solidFill>
                <a:srgbClr val="034D67"/>
              </a:solidFill>
            </a:rPr>
            <a:t> GEVINSTER</a:t>
          </a:r>
          <a:endParaRPr lang="en-US" sz="1100" b="1">
            <a:solidFill>
              <a:srgbClr val="034D67"/>
            </a:solidFill>
          </a:endParaRPr>
        </a:p>
      </xdr:txBody>
    </xdr:sp>
    <xdr:clientData/>
  </xdr:twoCellAnchor>
  <xdr:twoCellAnchor>
    <xdr:from>
      <xdr:col>0</xdr:col>
      <xdr:colOff>82322</xdr:colOff>
      <xdr:row>6</xdr:row>
      <xdr:rowOff>43541</xdr:rowOff>
    </xdr:from>
    <xdr:to>
      <xdr:col>12</xdr:col>
      <xdr:colOff>1323217</xdr:colOff>
      <xdr:row>7</xdr:row>
      <xdr:rowOff>172809</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82322" y="1763484"/>
          <a:ext cx="12431409" cy="3687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Gevinstrealiseringsprosessen </a:t>
          </a:r>
          <a:r>
            <a:rPr lang="en-US" sz="1600" b="0"/>
            <a:t>består</a:t>
          </a:r>
          <a:r>
            <a:rPr lang="en-US" sz="1600" b="0" baseline="0"/>
            <a:t> av tre trinn. Figuren under viser de tre trinnene med sentrale aktiviteter.</a:t>
          </a:r>
          <a:endParaRPr lang="en-US" sz="1600" b="1"/>
        </a:p>
      </xdr:txBody>
    </xdr:sp>
    <xdr:clientData/>
  </xdr:twoCellAnchor>
  <xdr:twoCellAnchor>
    <xdr:from>
      <xdr:col>0</xdr:col>
      <xdr:colOff>249894</xdr:colOff>
      <xdr:row>7</xdr:row>
      <xdr:rowOff>38364</xdr:rowOff>
    </xdr:from>
    <xdr:to>
      <xdr:col>8</xdr:col>
      <xdr:colOff>5461000</xdr:colOff>
      <xdr:row>14</xdr:row>
      <xdr:rowOff>145070</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249894" y="2306221"/>
          <a:ext cx="9764963" cy="1521849"/>
          <a:chOff x="392908" y="1714486"/>
          <a:chExt cx="8324677" cy="1306234"/>
        </a:xfrm>
      </xdr:grpSpPr>
      <xdr:grpSp>
        <xdr:nvGrpSpPr>
          <xdr:cNvPr id="18" name="Group 17">
            <a:extLst>
              <a:ext uri="{FF2B5EF4-FFF2-40B4-BE49-F238E27FC236}">
                <a16:creationId xmlns:a16="http://schemas.microsoft.com/office/drawing/2014/main" id="{00000000-0008-0000-0200-000012000000}"/>
              </a:ext>
            </a:extLst>
          </xdr:cNvPr>
          <xdr:cNvGrpSpPr/>
        </xdr:nvGrpSpPr>
        <xdr:grpSpPr>
          <a:xfrm>
            <a:off x="392908" y="1940719"/>
            <a:ext cx="2583653" cy="1080001"/>
            <a:chOff x="392908" y="1071581"/>
            <a:chExt cx="2583653" cy="1080001"/>
          </a:xfrm>
        </xdr:grpSpPr>
        <xdr:sp macro="" textlink="">
          <xdr:nvSpPr>
            <xdr:cNvPr id="28" name="Rounded Rectangle 27">
              <a:extLst>
                <a:ext uri="{FF2B5EF4-FFF2-40B4-BE49-F238E27FC236}">
                  <a16:creationId xmlns:a16="http://schemas.microsoft.com/office/drawing/2014/main" id="{00000000-0008-0000-0200-00001C000000}"/>
                </a:ext>
              </a:extLst>
            </xdr:cNvPr>
            <xdr:cNvSpPr/>
          </xdr:nvSpPr>
          <xdr:spPr>
            <a:xfrm>
              <a:off x="392908" y="1071581"/>
              <a:ext cx="2583653" cy="1080001"/>
            </a:xfrm>
            <a:prstGeom prst="roundRect">
              <a:avLst>
                <a:gd name="adj" fmla="val 7712"/>
              </a:avLst>
            </a:prstGeom>
            <a:solidFill>
              <a:schemeClr val="bg1">
                <a:lumMod val="95000"/>
              </a:schemeClr>
            </a:solidFill>
            <a:ln>
              <a:solidFill>
                <a:srgbClr val="5757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rgbClr val="034D67"/>
                  </a:solidFill>
                  <a:latin typeface="+mn-lt"/>
                  <a:ea typeface="+mn-ea"/>
                  <a:cs typeface="+mn-cs"/>
                </a:rPr>
                <a:t>GEVINSTKARTLEGGING</a:t>
              </a:r>
            </a:p>
          </xdr:txBody>
        </xdr:sp>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628651" y="1462094"/>
              <a:ext cx="2181224" cy="64531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t>
              </a:r>
              <a:r>
                <a:rPr lang="en-US" sz="1100" b="0" baseline="0"/>
                <a:t> Definere gevinster</a:t>
              </a:r>
            </a:p>
            <a:p>
              <a:r>
                <a:rPr lang="en-US" sz="1100" b="0" baseline="0"/>
                <a:t>- Beregne gevinster</a:t>
              </a:r>
            </a:p>
            <a:p>
              <a:r>
                <a:rPr lang="en-US" sz="1100" b="0" baseline="0"/>
                <a:t>- Vurdere gevinster mot kostnader</a:t>
              </a:r>
              <a:endParaRPr lang="en-US" sz="1100" b="0"/>
            </a:p>
          </xdr:txBody>
        </xdr:sp>
      </xdr:grpSp>
      <xdr:grpSp>
        <xdr:nvGrpSpPr>
          <xdr:cNvPr id="19" name="Group 18">
            <a:extLst>
              <a:ext uri="{FF2B5EF4-FFF2-40B4-BE49-F238E27FC236}">
                <a16:creationId xmlns:a16="http://schemas.microsoft.com/office/drawing/2014/main" id="{00000000-0008-0000-0200-000013000000}"/>
              </a:ext>
            </a:extLst>
          </xdr:cNvPr>
          <xdr:cNvGrpSpPr/>
        </xdr:nvGrpSpPr>
        <xdr:grpSpPr>
          <a:xfrm>
            <a:off x="3262315" y="1940720"/>
            <a:ext cx="2583653" cy="1080000"/>
            <a:chOff x="3262315" y="1071582"/>
            <a:chExt cx="2583653" cy="1080000"/>
          </a:xfrm>
        </xdr:grpSpPr>
        <xdr:sp macro="" textlink="">
          <xdr:nvSpPr>
            <xdr:cNvPr id="26" name="Rounded Rectangle 25">
              <a:extLst>
                <a:ext uri="{FF2B5EF4-FFF2-40B4-BE49-F238E27FC236}">
                  <a16:creationId xmlns:a16="http://schemas.microsoft.com/office/drawing/2014/main" id="{00000000-0008-0000-0200-00001A000000}"/>
                </a:ext>
              </a:extLst>
            </xdr:cNvPr>
            <xdr:cNvSpPr/>
          </xdr:nvSpPr>
          <xdr:spPr>
            <a:xfrm>
              <a:off x="3262315" y="1071582"/>
              <a:ext cx="2583653" cy="1080000"/>
            </a:xfrm>
            <a:prstGeom prst="roundRect">
              <a:avLst>
                <a:gd name="adj" fmla="val 7712"/>
              </a:avLst>
            </a:prstGeom>
            <a:solidFill>
              <a:schemeClr val="bg1">
                <a:lumMod val="95000"/>
              </a:schemeClr>
            </a:solidFill>
            <a:ln>
              <a:solidFill>
                <a:srgbClr val="5757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rgbClr val="034D67"/>
                  </a:solidFill>
                  <a:latin typeface="+mn-lt"/>
                  <a:ea typeface="+mn-ea"/>
                  <a:cs typeface="+mn-cs"/>
                </a:rPr>
                <a:t>GEVINSTPLANLEGGING</a:t>
              </a:r>
              <a:endParaRPr lang="en-US" sz="1800" b="1">
                <a:solidFill>
                  <a:srgbClr val="034D67"/>
                </a:solidFill>
                <a:latin typeface="+mn-lt"/>
                <a:ea typeface="+mn-ea"/>
                <a:cs typeface="+mn-cs"/>
              </a:endParaRPr>
            </a:p>
          </xdr:txBody>
        </xdr:sp>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3498068" y="1462093"/>
              <a:ext cx="2324087" cy="633406"/>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t>
              </a:r>
              <a:r>
                <a:rPr lang="en-US" sz="1100" b="0" baseline="0"/>
                <a:t> Utarbeide gevinstrealiseringstiltak</a:t>
              </a:r>
            </a:p>
            <a:p>
              <a:r>
                <a:rPr lang="en-US" sz="1100" b="0" baseline="0"/>
                <a:t>- Etablere oppfølgingsstruktur</a:t>
              </a:r>
            </a:p>
            <a:p>
              <a:r>
                <a:rPr lang="en-US" sz="1100" b="0" baseline="0"/>
                <a:t>- Tildele roller og ansvar</a:t>
              </a:r>
              <a:endParaRPr lang="en-US" sz="1100" b="0"/>
            </a:p>
          </xdr:txBody>
        </xdr:sp>
      </xdr:grpSp>
      <xdr:grpSp>
        <xdr:nvGrpSpPr>
          <xdr:cNvPr id="20" name="Group 19">
            <a:extLst>
              <a:ext uri="{FF2B5EF4-FFF2-40B4-BE49-F238E27FC236}">
                <a16:creationId xmlns:a16="http://schemas.microsoft.com/office/drawing/2014/main" id="{00000000-0008-0000-0200-000014000000}"/>
              </a:ext>
            </a:extLst>
          </xdr:cNvPr>
          <xdr:cNvGrpSpPr/>
        </xdr:nvGrpSpPr>
        <xdr:grpSpPr>
          <a:xfrm>
            <a:off x="6131721" y="1940720"/>
            <a:ext cx="2585864" cy="1080000"/>
            <a:chOff x="6131721" y="1071582"/>
            <a:chExt cx="2585864" cy="1080000"/>
          </a:xfrm>
        </xdr:grpSpPr>
        <xdr:sp macro="" textlink="">
          <xdr:nvSpPr>
            <xdr:cNvPr id="24" name="Rounded Rectangle 23">
              <a:extLst>
                <a:ext uri="{FF2B5EF4-FFF2-40B4-BE49-F238E27FC236}">
                  <a16:creationId xmlns:a16="http://schemas.microsoft.com/office/drawing/2014/main" id="{00000000-0008-0000-0200-000018000000}"/>
                </a:ext>
              </a:extLst>
            </xdr:cNvPr>
            <xdr:cNvSpPr/>
          </xdr:nvSpPr>
          <xdr:spPr>
            <a:xfrm>
              <a:off x="6131721" y="1071582"/>
              <a:ext cx="2583656" cy="1080000"/>
            </a:xfrm>
            <a:prstGeom prst="roundRect">
              <a:avLst>
                <a:gd name="adj" fmla="val 7712"/>
              </a:avLst>
            </a:prstGeom>
            <a:solidFill>
              <a:schemeClr val="bg1">
                <a:lumMod val="95000"/>
              </a:schemeClr>
            </a:solidFill>
            <a:ln>
              <a:solidFill>
                <a:srgbClr val="5757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rgbClr val="034D67"/>
                  </a:solidFill>
                  <a:latin typeface="+mn-lt"/>
                  <a:ea typeface="+mn-ea"/>
                  <a:cs typeface="+mn-cs"/>
                </a:rPr>
                <a:t>GEVINSTOPPFØLGING</a:t>
              </a:r>
            </a:p>
          </xdr:txBody>
        </xdr:sp>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6391290" y="1462093"/>
              <a:ext cx="2326295" cy="633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t>
              </a:r>
              <a:r>
                <a:rPr lang="en-US" sz="1100" b="0" baseline="0"/>
                <a:t> Måle gevinster</a:t>
              </a:r>
            </a:p>
            <a:p>
              <a:r>
                <a:rPr lang="en-US" sz="1100" b="0" baseline="0"/>
                <a:t>- Feire resultater og fange opp avvik</a:t>
              </a:r>
            </a:p>
            <a:p>
              <a:r>
                <a:rPr lang="en-US" sz="1100" b="0" baseline="0"/>
                <a:t>- Iverksette korrigerende tiltak</a:t>
              </a:r>
              <a:endParaRPr lang="en-US" sz="1100" b="0"/>
            </a:p>
          </xdr:txBody>
        </xdr:sp>
      </xdr:grpSp>
      <xdr:sp macro="" textlink="">
        <xdr:nvSpPr>
          <xdr:cNvPr id="21" name="Oval 20">
            <a:extLst>
              <a:ext uri="{FF2B5EF4-FFF2-40B4-BE49-F238E27FC236}">
                <a16:creationId xmlns:a16="http://schemas.microsoft.com/office/drawing/2014/main" id="{00000000-0008-0000-0200-000015000000}"/>
              </a:ext>
            </a:extLst>
          </xdr:cNvPr>
          <xdr:cNvSpPr/>
        </xdr:nvSpPr>
        <xdr:spPr>
          <a:xfrm>
            <a:off x="1540736" y="1714486"/>
            <a:ext cx="288000" cy="288000"/>
          </a:xfrm>
          <a:prstGeom prst="ellipse">
            <a:avLst/>
          </a:prstGeom>
          <a:solidFill>
            <a:srgbClr val="AEABA8"/>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1</a:t>
            </a:r>
          </a:p>
        </xdr:txBody>
      </xdr:sp>
      <xdr:sp macro="" textlink="">
        <xdr:nvSpPr>
          <xdr:cNvPr id="22" name="Oval 21">
            <a:extLst>
              <a:ext uri="{FF2B5EF4-FFF2-40B4-BE49-F238E27FC236}">
                <a16:creationId xmlns:a16="http://schemas.microsoft.com/office/drawing/2014/main" id="{00000000-0008-0000-0200-000016000000}"/>
              </a:ext>
            </a:extLst>
          </xdr:cNvPr>
          <xdr:cNvSpPr/>
        </xdr:nvSpPr>
        <xdr:spPr>
          <a:xfrm>
            <a:off x="4410142" y="1714486"/>
            <a:ext cx="288000" cy="288000"/>
          </a:xfrm>
          <a:prstGeom prst="ellipse">
            <a:avLst/>
          </a:prstGeom>
          <a:solidFill>
            <a:srgbClr val="AEABA8"/>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2</a:t>
            </a:r>
          </a:p>
        </xdr:txBody>
      </xdr:sp>
      <xdr:sp macro="" textlink="">
        <xdr:nvSpPr>
          <xdr:cNvPr id="23" name="Oval 22">
            <a:extLst>
              <a:ext uri="{FF2B5EF4-FFF2-40B4-BE49-F238E27FC236}">
                <a16:creationId xmlns:a16="http://schemas.microsoft.com/office/drawing/2014/main" id="{00000000-0008-0000-0200-000017000000}"/>
              </a:ext>
            </a:extLst>
          </xdr:cNvPr>
          <xdr:cNvSpPr/>
        </xdr:nvSpPr>
        <xdr:spPr>
          <a:xfrm>
            <a:off x="7279549" y="1714486"/>
            <a:ext cx="288000" cy="288000"/>
          </a:xfrm>
          <a:prstGeom prst="ellipse">
            <a:avLst/>
          </a:prstGeom>
          <a:solidFill>
            <a:srgbClr val="AEABA8"/>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3</a:t>
            </a:r>
          </a:p>
        </xdr:txBody>
      </xdr:sp>
    </xdr:grpSp>
    <xdr:clientData/>
  </xdr:twoCellAnchor>
  <xdr:twoCellAnchor>
    <xdr:from>
      <xdr:col>0</xdr:col>
      <xdr:colOff>71437</xdr:colOff>
      <xdr:row>17</xdr:row>
      <xdr:rowOff>71442</xdr:rowOff>
    </xdr:from>
    <xdr:to>
      <xdr:col>12</xdr:col>
      <xdr:colOff>1873250</xdr:colOff>
      <xdr:row>18</xdr:row>
      <xdr:rowOff>166687</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71437" y="3203262"/>
          <a:ext cx="12980353" cy="2705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baseline="0"/>
            <a:t>Dette Excel-verktøyet inneholder maler for hvert trinn i gevinstrealiseringsprosessen.</a:t>
          </a:r>
          <a:endParaRPr lang="en-US" sz="1600" b="0"/>
        </a:p>
      </xdr:txBody>
    </xdr:sp>
    <xdr:clientData/>
  </xdr:twoCellAnchor>
  <xdr:twoCellAnchor>
    <xdr:from>
      <xdr:col>0</xdr:col>
      <xdr:colOff>973674</xdr:colOff>
      <xdr:row>19</xdr:row>
      <xdr:rowOff>52922</xdr:rowOff>
    </xdr:from>
    <xdr:to>
      <xdr:col>4</xdr:col>
      <xdr:colOff>1883833</xdr:colOff>
      <xdr:row>19</xdr:row>
      <xdr:rowOff>433913</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973674" y="3535262"/>
          <a:ext cx="3180919" cy="3809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34D67"/>
              </a:solidFill>
            </a:rPr>
            <a:t>Endrings- og</a:t>
          </a:r>
          <a:r>
            <a:rPr lang="en-US" sz="1600" b="1" baseline="0">
              <a:solidFill>
                <a:srgbClr val="034D67"/>
              </a:solidFill>
            </a:rPr>
            <a:t> gevinstoversikt</a:t>
          </a:r>
          <a:endParaRPr lang="en-US" sz="1600" b="1">
            <a:solidFill>
              <a:srgbClr val="034D67"/>
            </a:solidFill>
          </a:endParaRPr>
        </a:p>
      </xdr:txBody>
    </xdr:sp>
    <xdr:clientData/>
  </xdr:twoCellAnchor>
  <xdr:twoCellAnchor>
    <xdr:from>
      <xdr:col>0</xdr:col>
      <xdr:colOff>973673</xdr:colOff>
      <xdr:row>21</xdr:row>
      <xdr:rowOff>73561</xdr:rowOff>
    </xdr:from>
    <xdr:to>
      <xdr:col>4</xdr:col>
      <xdr:colOff>1883833</xdr:colOff>
      <xdr:row>22</xdr:row>
      <xdr:rowOff>5819</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973673" y="4035961"/>
          <a:ext cx="3180920" cy="374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034D67"/>
              </a:solidFill>
              <a:latin typeface="+mn-lt"/>
              <a:ea typeface="+mn-ea"/>
              <a:cs typeface="+mn-cs"/>
            </a:rPr>
            <a:t>Gevinstvurdering</a:t>
          </a:r>
        </a:p>
      </xdr:txBody>
    </xdr:sp>
    <xdr:clientData/>
  </xdr:twoCellAnchor>
  <xdr:twoCellAnchor>
    <xdr:from>
      <xdr:col>0</xdr:col>
      <xdr:colOff>973673</xdr:colOff>
      <xdr:row>23</xdr:row>
      <xdr:rowOff>84674</xdr:rowOff>
    </xdr:from>
    <xdr:to>
      <xdr:col>4</xdr:col>
      <xdr:colOff>1873250</xdr:colOff>
      <xdr:row>24</xdr:row>
      <xdr:rowOff>38100</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973673" y="4466174"/>
          <a:ext cx="3185577" cy="391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034D67"/>
              </a:solidFill>
              <a:latin typeface="+mn-lt"/>
              <a:ea typeface="+mn-ea"/>
              <a:cs typeface="+mn-cs"/>
            </a:rPr>
            <a:t>Gevinstrealiseringsplan</a:t>
          </a:r>
        </a:p>
      </xdr:txBody>
    </xdr:sp>
    <xdr:clientData/>
  </xdr:twoCellAnchor>
  <xdr:twoCellAnchor>
    <xdr:from>
      <xdr:col>0</xdr:col>
      <xdr:colOff>149760</xdr:colOff>
      <xdr:row>19</xdr:row>
      <xdr:rowOff>80698</xdr:rowOff>
    </xdr:from>
    <xdr:to>
      <xdr:col>0</xdr:col>
      <xdr:colOff>436224</xdr:colOff>
      <xdr:row>19</xdr:row>
      <xdr:rowOff>368698</xdr:rowOff>
    </xdr:to>
    <xdr:sp macro="" textlink="">
      <xdr:nvSpPr>
        <xdr:cNvPr id="34" name="Oval 33">
          <a:extLst>
            <a:ext uri="{FF2B5EF4-FFF2-40B4-BE49-F238E27FC236}">
              <a16:creationId xmlns:a16="http://schemas.microsoft.com/office/drawing/2014/main" id="{00000000-0008-0000-0200-000022000000}"/>
            </a:ext>
          </a:extLst>
        </xdr:cNvPr>
        <xdr:cNvSpPr/>
      </xdr:nvSpPr>
      <xdr:spPr>
        <a:xfrm>
          <a:off x="149760" y="3563038"/>
          <a:ext cx="286464" cy="288000"/>
        </a:xfrm>
        <a:prstGeom prst="ellipse">
          <a:avLst/>
        </a:prstGeom>
        <a:solidFill>
          <a:srgbClr val="AEABA8"/>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a:solidFill>
                <a:sysClr val="windowText" lastClr="000000"/>
              </a:solidFill>
              <a:latin typeface="+mn-lt"/>
              <a:ea typeface="+mn-ea"/>
              <a:cs typeface="+mn-cs"/>
            </a:rPr>
            <a:t>1</a:t>
          </a:r>
        </a:p>
      </xdr:txBody>
    </xdr:sp>
    <xdr:clientData/>
  </xdr:twoCellAnchor>
  <xdr:twoCellAnchor>
    <xdr:from>
      <xdr:col>0</xdr:col>
      <xdr:colOff>149760</xdr:colOff>
      <xdr:row>21</xdr:row>
      <xdr:rowOff>80699</xdr:rowOff>
    </xdr:from>
    <xdr:to>
      <xdr:col>0</xdr:col>
      <xdr:colOff>436224</xdr:colOff>
      <xdr:row>21</xdr:row>
      <xdr:rowOff>368699</xdr:rowOff>
    </xdr:to>
    <xdr:sp macro="" textlink="">
      <xdr:nvSpPr>
        <xdr:cNvPr id="35" name="Oval 34">
          <a:extLst>
            <a:ext uri="{FF2B5EF4-FFF2-40B4-BE49-F238E27FC236}">
              <a16:creationId xmlns:a16="http://schemas.microsoft.com/office/drawing/2014/main" id="{00000000-0008-0000-0200-000023000000}"/>
            </a:ext>
          </a:extLst>
        </xdr:cNvPr>
        <xdr:cNvSpPr/>
      </xdr:nvSpPr>
      <xdr:spPr>
        <a:xfrm>
          <a:off x="149760" y="4043099"/>
          <a:ext cx="286464" cy="288000"/>
        </a:xfrm>
        <a:prstGeom prst="ellipse">
          <a:avLst/>
        </a:prstGeom>
        <a:solidFill>
          <a:srgbClr val="AEABA8"/>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a:solidFill>
                <a:sysClr val="windowText" lastClr="000000"/>
              </a:solidFill>
              <a:latin typeface="+mn-lt"/>
              <a:ea typeface="+mn-ea"/>
              <a:cs typeface="+mn-cs"/>
            </a:rPr>
            <a:t>2</a:t>
          </a:r>
        </a:p>
      </xdr:txBody>
    </xdr:sp>
    <xdr:clientData/>
  </xdr:twoCellAnchor>
  <xdr:twoCellAnchor>
    <xdr:from>
      <xdr:col>0</xdr:col>
      <xdr:colOff>149760</xdr:colOff>
      <xdr:row>23</xdr:row>
      <xdr:rowOff>91282</xdr:rowOff>
    </xdr:from>
    <xdr:to>
      <xdr:col>0</xdr:col>
      <xdr:colOff>436224</xdr:colOff>
      <xdr:row>23</xdr:row>
      <xdr:rowOff>379282</xdr:rowOff>
    </xdr:to>
    <xdr:sp macro="" textlink="">
      <xdr:nvSpPr>
        <xdr:cNvPr id="36" name="Oval 35">
          <a:extLst>
            <a:ext uri="{FF2B5EF4-FFF2-40B4-BE49-F238E27FC236}">
              <a16:creationId xmlns:a16="http://schemas.microsoft.com/office/drawing/2014/main" id="{00000000-0008-0000-0200-000024000000}"/>
            </a:ext>
          </a:extLst>
        </xdr:cNvPr>
        <xdr:cNvSpPr/>
      </xdr:nvSpPr>
      <xdr:spPr>
        <a:xfrm>
          <a:off x="149760" y="4533742"/>
          <a:ext cx="286464" cy="288000"/>
        </a:xfrm>
        <a:prstGeom prst="ellipse">
          <a:avLst/>
        </a:prstGeom>
        <a:solidFill>
          <a:srgbClr val="AEABA8"/>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a:solidFill>
                <a:sysClr val="windowText" lastClr="000000"/>
              </a:solidFill>
              <a:latin typeface="+mn-lt"/>
              <a:ea typeface="+mn-ea"/>
              <a:cs typeface="+mn-cs"/>
            </a:rPr>
            <a:t>3</a:t>
          </a:r>
        </a:p>
      </xdr:txBody>
    </xdr:sp>
    <xdr:clientData/>
  </xdr:twoCellAnchor>
  <xdr:twoCellAnchor>
    <xdr:from>
      <xdr:col>0</xdr:col>
      <xdr:colOff>427572</xdr:colOff>
      <xdr:row>18</xdr:row>
      <xdr:rowOff>78321</xdr:rowOff>
    </xdr:from>
    <xdr:to>
      <xdr:col>0</xdr:col>
      <xdr:colOff>1005417</xdr:colOff>
      <xdr:row>19</xdr:row>
      <xdr:rowOff>412751</xdr:rowOff>
    </xdr:to>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427572" y="3385401"/>
          <a:ext cx="577845" cy="509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b="1">
              <a:solidFill>
                <a:sysClr val="windowText" lastClr="000000"/>
              </a:solidFill>
              <a:sym typeface="Webdings"/>
            </a:rPr>
            <a:t></a:t>
          </a:r>
          <a:endParaRPr lang="en-US" sz="3200" b="1">
            <a:solidFill>
              <a:sysClr val="windowText" lastClr="000000"/>
            </a:solidFill>
          </a:endParaRPr>
        </a:p>
      </xdr:txBody>
    </xdr:sp>
    <xdr:clientData/>
  </xdr:twoCellAnchor>
  <xdr:twoCellAnchor>
    <xdr:from>
      <xdr:col>0</xdr:col>
      <xdr:colOff>427573</xdr:colOff>
      <xdr:row>19</xdr:row>
      <xdr:rowOff>346082</xdr:rowOff>
    </xdr:from>
    <xdr:to>
      <xdr:col>0</xdr:col>
      <xdr:colOff>994835</xdr:colOff>
      <xdr:row>23</xdr:row>
      <xdr:rowOff>0</xdr:rowOff>
    </xdr:to>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427573" y="3828422"/>
          <a:ext cx="567262" cy="61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b="1">
              <a:solidFill>
                <a:sysClr val="windowText" lastClr="000000"/>
              </a:solidFill>
              <a:sym typeface="Webdings"/>
            </a:rPr>
            <a:t></a:t>
          </a:r>
          <a:endParaRPr lang="en-US" sz="3200" b="1">
            <a:solidFill>
              <a:sysClr val="windowText" lastClr="000000"/>
            </a:solidFill>
          </a:endParaRPr>
        </a:p>
      </xdr:txBody>
    </xdr:sp>
    <xdr:clientData/>
  </xdr:twoCellAnchor>
  <xdr:twoCellAnchor>
    <xdr:from>
      <xdr:col>0</xdr:col>
      <xdr:colOff>427572</xdr:colOff>
      <xdr:row>21</xdr:row>
      <xdr:rowOff>389473</xdr:rowOff>
    </xdr:from>
    <xdr:to>
      <xdr:col>0</xdr:col>
      <xdr:colOff>1058334</xdr:colOff>
      <xdr:row>25</xdr:row>
      <xdr:rowOff>116416</xdr:rowOff>
    </xdr:to>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427572" y="4351873"/>
          <a:ext cx="630762" cy="648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b="1">
              <a:solidFill>
                <a:sysClr val="windowText" lastClr="000000"/>
              </a:solidFill>
              <a:sym typeface="Webdings"/>
            </a:rPr>
            <a:t></a:t>
          </a:r>
          <a:endParaRPr lang="en-US" sz="3200" b="1">
            <a:solidFill>
              <a:sysClr val="windowText" lastClr="000000"/>
            </a:solidFill>
          </a:endParaRPr>
        </a:p>
      </xdr:txBody>
    </xdr:sp>
    <xdr:clientData/>
  </xdr:twoCellAnchor>
  <xdr:twoCellAnchor>
    <xdr:from>
      <xdr:col>8</xdr:col>
      <xdr:colOff>5185832</xdr:colOff>
      <xdr:row>1</xdr:row>
      <xdr:rowOff>115624</xdr:rowOff>
    </xdr:from>
    <xdr:to>
      <xdr:col>8</xdr:col>
      <xdr:colOff>6441675</xdr:colOff>
      <xdr:row>3</xdr:row>
      <xdr:rowOff>7858</xdr:rowOff>
    </xdr:to>
    <xdr:sp macro="" textlink="">
      <xdr:nvSpPr>
        <xdr:cNvPr id="41" name="Rounded Rectangle 40">
          <a:hlinkClick xmlns:r="http://schemas.openxmlformats.org/officeDocument/2006/relationships" r:id="rId1"/>
          <a:extLst>
            <a:ext uri="{FF2B5EF4-FFF2-40B4-BE49-F238E27FC236}">
              <a16:creationId xmlns:a16="http://schemas.microsoft.com/office/drawing/2014/main" id="{00000000-0008-0000-0200-000029000000}"/>
            </a:ext>
          </a:extLst>
        </xdr:cNvPr>
        <xdr:cNvSpPr/>
      </xdr:nvSpPr>
      <xdr:spPr>
        <a:xfrm>
          <a:off x="9727352" y="542344"/>
          <a:ext cx="1255843" cy="387534"/>
        </a:xfrm>
        <a:prstGeom prst="roundRect">
          <a:avLst/>
        </a:prstGeom>
        <a:solidFill>
          <a:srgbClr val="AEABA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rPr>
            <a:t>Til starten</a:t>
          </a:r>
        </a:p>
      </xdr:txBody>
    </xdr:sp>
    <xdr:clientData/>
  </xdr:twoCellAnchor>
  <xdr:twoCellAnchor>
    <xdr:from>
      <xdr:col>0</xdr:col>
      <xdr:colOff>71437</xdr:colOff>
      <xdr:row>25</xdr:row>
      <xdr:rowOff>82025</xdr:rowOff>
    </xdr:from>
    <xdr:to>
      <xdr:col>12</xdr:col>
      <xdr:colOff>1873250</xdr:colOff>
      <xdr:row>25</xdr:row>
      <xdr:rowOff>367770</xdr:rowOff>
    </xdr:to>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71437" y="4966445"/>
          <a:ext cx="12980353" cy="2857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a:t>Veiledningen under beskriver de ulike trinnene</a:t>
          </a:r>
          <a:r>
            <a:rPr lang="en-US" sz="1600" b="0" baseline="0"/>
            <a:t> i gevinstrealiseringsprosessen i mer detalj og forklarer hvordan verktøyene </a:t>
          </a:r>
          <a:r>
            <a:rPr lang="en-US" sz="1600" b="0" baseline="0">
              <a:solidFill>
                <a:schemeClr val="dk1"/>
              </a:solidFill>
              <a:effectLst/>
              <a:latin typeface="+mn-lt"/>
              <a:ea typeface="+mn-ea"/>
              <a:cs typeface="+mn-cs"/>
            </a:rPr>
            <a:t>brukes</a:t>
          </a:r>
          <a:r>
            <a:rPr lang="en-US" sz="1600" b="0" baseline="0"/>
            <a:t> i arbeidet. Bruk knappene øverst på arket for snarvei til de ulike trinnene.</a:t>
          </a:r>
          <a:endParaRPr lang="en-US" sz="1600" b="0"/>
        </a:p>
      </xdr:txBody>
    </xdr:sp>
    <xdr:clientData/>
  </xdr:twoCellAnchor>
  <xdr:twoCellAnchor>
    <xdr:from>
      <xdr:col>8</xdr:col>
      <xdr:colOff>3841749</xdr:colOff>
      <xdr:row>1</xdr:row>
      <xdr:rowOff>115624</xdr:rowOff>
    </xdr:from>
    <xdr:to>
      <xdr:col>8</xdr:col>
      <xdr:colOff>5097592</xdr:colOff>
      <xdr:row>3</xdr:row>
      <xdr:rowOff>7858</xdr:rowOff>
    </xdr:to>
    <xdr:sp macro="" textlink="">
      <xdr:nvSpPr>
        <xdr:cNvPr id="43" name="Rounded Rectangle 42">
          <a:hlinkClick xmlns:r="http://schemas.openxmlformats.org/officeDocument/2006/relationships" r:id="rId2"/>
          <a:extLst>
            <a:ext uri="{FF2B5EF4-FFF2-40B4-BE49-F238E27FC236}">
              <a16:creationId xmlns:a16="http://schemas.microsoft.com/office/drawing/2014/main" id="{00000000-0008-0000-0200-00002B000000}"/>
            </a:ext>
          </a:extLst>
        </xdr:cNvPr>
        <xdr:cNvSpPr/>
      </xdr:nvSpPr>
      <xdr:spPr>
        <a:xfrm>
          <a:off x="8383269" y="542344"/>
          <a:ext cx="1255843" cy="387534"/>
        </a:xfrm>
        <a:prstGeom prst="roundRect">
          <a:avLst/>
        </a:prstGeom>
        <a:solidFill>
          <a:srgbClr val="AEABA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rPr>
            <a:t>Til gevinst-oppfølging</a:t>
          </a:r>
        </a:p>
      </xdr:txBody>
    </xdr:sp>
    <xdr:clientData/>
  </xdr:twoCellAnchor>
  <xdr:twoCellAnchor>
    <xdr:from>
      <xdr:col>8</xdr:col>
      <xdr:colOff>2497665</xdr:colOff>
      <xdr:row>1</xdr:row>
      <xdr:rowOff>115624</xdr:rowOff>
    </xdr:from>
    <xdr:to>
      <xdr:col>8</xdr:col>
      <xdr:colOff>3753508</xdr:colOff>
      <xdr:row>3</xdr:row>
      <xdr:rowOff>7858</xdr:rowOff>
    </xdr:to>
    <xdr:sp macro="" textlink="">
      <xdr:nvSpPr>
        <xdr:cNvPr id="44" name="Rounded Rectangle 43">
          <a:hlinkClick xmlns:r="http://schemas.openxmlformats.org/officeDocument/2006/relationships" r:id="rId3"/>
          <a:extLst>
            <a:ext uri="{FF2B5EF4-FFF2-40B4-BE49-F238E27FC236}">
              <a16:creationId xmlns:a16="http://schemas.microsoft.com/office/drawing/2014/main" id="{00000000-0008-0000-0200-00002C000000}"/>
            </a:ext>
          </a:extLst>
        </xdr:cNvPr>
        <xdr:cNvSpPr/>
      </xdr:nvSpPr>
      <xdr:spPr>
        <a:xfrm>
          <a:off x="7039185" y="542344"/>
          <a:ext cx="1255843" cy="387534"/>
        </a:xfrm>
        <a:prstGeom prst="roundRect">
          <a:avLst/>
        </a:prstGeom>
        <a:solidFill>
          <a:srgbClr val="AEABA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rPr>
            <a:t>Til gevinst-planlegging</a:t>
          </a:r>
        </a:p>
      </xdr:txBody>
    </xdr:sp>
    <xdr:clientData/>
  </xdr:twoCellAnchor>
  <xdr:twoCellAnchor>
    <xdr:from>
      <xdr:col>8</xdr:col>
      <xdr:colOff>1153581</xdr:colOff>
      <xdr:row>1</xdr:row>
      <xdr:rowOff>115624</xdr:rowOff>
    </xdr:from>
    <xdr:to>
      <xdr:col>8</xdr:col>
      <xdr:colOff>2409424</xdr:colOff>
      <xdr:row>3</xdr:row>
      <xdr:rowOff>7858</xdr:rowOff>
    </xdr:to>
    <xdr:sp macro="" textlink="">
      <xdr:nvSpPr>
        <xdr:cNvPr id="45" name="Rounded Rectangle 44">
          <a:hlinkClick xmlns:r="http://schemas.openxmlformats.org/officeDocument/2006/relationships" r:id="rId4"/>
          <a:extLst>
            <a:ext uri="{FF2B5EF4-FFF2-40B4-BE49-F238E27FC236}">
              <a16:creationId xmlns:a16="http://schemas.microsoft.com/office/drawing/2014/main" id="{00000000-0008-0000-0200-00002D000000}"/>
            </a:ext>
          </a:extLst>
        </xdr:cNvPr>
        <xdr:cNvSpPr/>
      </xdr:nvSpPr>
      <xdr:spPr>
        <a:xfrm>
          <a:off x="5703810" y="540167"/>
          <a:ext cx="1255843" cy="382091"/>
        </a:xfrm>
        <a:prstGeom prst="roundRect">
          <a:avLst/>
        </a:prstGeom>
        <a:solidFill>
          <a:srgbClr val="AEABA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rPr>
            <a:t>Til gevinst-kartlegging</a:t>
          </a:r>
        </a:p>
      </xdr:txBody>
    </xdr:sp>
    <xdr:clientData/>
  </xdr:twoCellAnchor>
  <xdr:twoCellAnchor>
    <xdr:from>
      <xdr:col>0</xdr:col>
      <xdr:colOff>0</xdr:colOff>
      <xdr:row>28</xdr:row>
      <xdr:rowOff>52916</xdr:rowOff>
    </xdr:from>
    <xdr:to>
      <xdr:col>12</xdr:col>
      <xdr:colOff>1904999</xdr:colOff>
      <xdr:row>33</xdr:row>
      <xdr:rowOff>81642</xdr:rowOff>
    </xdr:to>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0" y="5577416"/>
          <a:ext cx="13083539" cy="9202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a:t>Under gevinstkartlegging skal dere </a:t>
          </a:r>
          <a:r>
            <a:rPr lang="en-US" sz="1600" b="1"/>
            <a:t>identifisere og vurdere gevinster som kan oppnås med</a:t>
          </a:r>
          <a:r>
            <a:rPr lang="en-US" sz="1600" b="1" baseline="0"/>
            <a:t> et </a:t>
          </a:r>
          <a:r>
            <a:rPr lang="en-US" sz="1600" b="1"/>
            <a:t>prosjekt </a:t>
          </a:r>
          <a:r>
            <a:rPr lang="en-US" sz="1600" b="1" baseline="0"/>
            <a:t>og </a:t>
          </a:r>
          <a:r>
            <a:rPr lang="en-US" sz="1600" b="1"/>
            <a:t>måle nullpunktet</a:t>
          </a:r>
          <a:r>
            <a:rPr lang="en-US" sz="1600" b="0"/>
            <a:t>.</a:t>
          </a:r>
        </a:p>
        <a:p>
          <a:endParaRPr lang="en-US" sz="1600" b="0"/>
        </a:p>
        <a:p>
          <a:r>
            <a:rPr lang="en-US" sz="1600" b="0"/>
            <a:t>Gevinster</a:t>
          </a:r>
          <a:r>
            <a:rPr lang="en-US" sz="1600" b="0" baseline="0"/>
            <a:t> realiseres når dere leverer tjenester på nye måter og jobber annerledes enn i dag. For å identifisere gevinster, er det derfor viktig å kartlegge grundig hvordan dere jobber i dag, og hvordan dere ønsker å jobbe i fremtiden. Gevinster kartlegges ved hjelp av endrings- og gevinstoversikt og gevinstvurdering. I gevinstvurderingen definerer dere nullpunktet for å kunne måle resultater over tid. Forklaringen under viser hvordan dere går frem, og det henvises til verktøy i veikartet.</a:t>
          </a:r>
          <a:endParaRPr lang="en-US" sz="1600" b="0"/>
        </a:p>
        <a:p>
          <a:endParaRPr lang="en-US" sz="1100" b="0"/>
        </a:p>
      </xdr:txBody>
    </xdr:sp>
    <xdr:clientData/>
  </xdr:twoCellAnchor>
  <xdr:twoCellAnchor>
    <xdr:from>
      <xdr:col>8</xdr:col>
      <xdr:colOff>4905590</xdr:colOff>
      <xdr:row>33</xdr:row>
      <xdr:rowOff>172615</xdr:rowOff>
    </xdr:from>
    <xdr:to>
      <xdr:col>12</xdr:col>
      <xdr:colOff>1776399</xdr:colOff>
      <xdr:row>54</xdr:row>
      <xdr:rowOff>89943</xdr:rowOff>
    </xdr:to>
    <xdr:grpSp>
      <xdr:nvGrpSpPr>
        <xdr:cNvPr id="47" name="Group 46">
          <a:extLst>
            <a:ext uri="{FF2B5EF4-FFF2-40B4-BE49-F238E27FC236}">
              <a16:creationId xmlns:a16="http://schemas.microsoft.com/office/drawing/2014/main" id="{00000000-0008-0000-0200-00002F000000}"/>
            </a:ext>
          </a:extLst>
        </xdr:cNvPr>
        <xdr:cNvGrpSpPr/>
      </xdr:nvGrpSpPr>
      <xdr:grpSpPr>
        <a:xfrm>
          <a:off x="9459447" y="9298472"/>
          <a:ext cx="3610881" cy="3808971"/>
          <a:chOff x="5122296" y="6432025"/>
          <a:chExt cx="3503084" cy="3903317"/>
        </a:xfrm>
      </xdr:grpSpPr>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5122296" y="6432025"/>
            <a:ext cx="3503084" cy="386078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400" b="1">
                <a:solidFill>
                  <a:srgbClr val="034D67"/>
                </a:solidFill>
                <a:latin typeface="+mn-lt"/>
                <a:ea typeface="+mn-ea"/>
                <a:cs typeface="+mn-cs"/>
              </a:rPr>
              <a:t>C) PRIORITER IDÉER </a:t>
            </a:r>
          </a:p>
        </xdr:txBody>
      </xdr:sp>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5122297" y="9845869"/>
            <a:ext cx="3148047" cy="489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ysClr val="windowText" lastClr="000000"/>
                </a:solidFill>
                <a:latin typeface="+mn-lt"/>
                <a:ea typeface="+mn-ea"/>
                <a:cs typeface="+mn-cs"/>
              </a:rPr>
              <a:t>Se</a:t>
            </a:r>
            <a:r>
              <a:rPr lang="en-US" sz="1100" b="0" i="1">
                <a:solidFill>
                  <a:sysClr val="windowText" lastClr="000000"/>
                </a:solidFill>
              </a:rPr>
              <a:t> </a:t>
            </a:r>
            <a:r>
              <a:rPr lang="en-US" sz="1100" b="0" i="1">
                <a:solidFill>
                  <a:sysClr val="windowText" lastClr="000000"/>
                </a:solidFill>
                <a:latin typeface="+mn-lt"/>
                <a:ea typeface="+mn-ea"/>
                <a:cs typeface="+mn-cs"/>
              </a:rPr>
              <a:t>verktøyet </a:t>
            </a:r>
            <a:r>
              <a:rPr lang="en-US" sz="1100" b="1" i="1">
                <a:solidFill>
                  <a:srgbClr val="034D67"/>
                </a:solidFill>
                <a:latin typeface="+mn-lt"/>
                <a:ea typeface="+mn-ea"/>
                <a:cs typeface="+mn-cs"/>
              </a:rPr>
              <a:t>Prioriteringsmatrise </a:t>
            </a:r>
            <a:r>
              <a:rPr lang="en-US" sz="1100" b="0" i="1"/>
              <a:t>for detaljer</a:t>
            </a:r>
          </a:p>
        </xdr:txBody>
      </xdr:sp>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5140812" y="6664860"/>
            <a:ext cx="3473984" cy="765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Prioriter</a:t>
            </a:r>
            <a:r>
              <a:rPr lang="en-US" sz="1100" b="0" baseline="0"/>
              <a:t> idéene i forhold til hverandre. Ta utgangspunkt i en tidlig vurdering av gevinster,  og om endringene er komplekse å gjennommføre </a:t>
            </a:r>
            <a:endParaRPr lang="en-US" sz="1100" b="0"/>
          </a:p>
        </xdr:txBody>
      </xdr:sp>
    </xdr:grpSp>
    <xdr:clientData/>
  </xdr:twoCellAnchor>
  <xdr:twoCellAnchor>
    <xdr:from>
      <xdr:col>8</xdr:col>
      <xdr:colOff>304350</xdr:colOff>
      <xdr:row>33</xdr:row>
      <xdr:rowOff>172616</xdr:rowOff>
    </xdr:from>
    <xdr:to>
      <xdr:col>8</xdr:col>
      <xdr:colOff>3837258</xdr:colOff>
      <xdr:row>54</xdr:row>
      <xdr:rowOff>89943</xdr:rowOff>
    </xdr:to>
    <xdr:grpSp>
      <xdr:nvGrpSpPr>
        <xdr:cNvPr id="51" name="Group 50">
          <a:extLst>
            <a:ext uri="{FF2B5EF4-FFF2-40B4-BE49-F238E27FC236}">
              <a16:creationId xmlns:a16="http://schemas.microsoft.com/office/drawing/2014/main" id="{00000000-0008-0000-0200-000033000000}"/>
            </a:ext>
          </a:extLst>
        </xdr:cNvPr>
        <xdr:cNvGrpSpPr/>
      </xdr:nvGrpSpPr>
      <xdr:grpSpPr>
        <a:xfrm>
          <a:off x="4858207" y="9298473"/>
          <a:ext cx="3532908" cy="3808970"/>
          <a:chOff x="4995300" y="6315609"/>
          <a:chExt cx="3534832" cy="3903316"/>
        </a:xfrm>
      </xdr:grpSpPr>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4995300" y="6315609"/>
            <a:ext cx="3503084" cy="386078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34D67"/>
                </a:solidFill>
                <a:latin typeface="+mn-lt"/>
                <a:ea typeface="+mn-ea"/>
                <a:cs typeface="+mn-cs"/>
              </a:rPr>
              <a:t>B) SKAP IDÉER</a:t>
            </a:r>
            <a:r>
              <a:rPr lang="en-US" sz="1400" b="1" baseline="0">
                <a:solidFill>
                  <a:srgbClr val="034D67"/>
                </a:solidFill>
              </a:rPr>
              <a:t> </a:t>
            </a:r>
            <a:endParaRPr lang="en-US" sz="1400" b="1">
              <a:solidFill>
                <a:srgbClr val="034D67"/>
              </a:solidFill>
            </a:endParaRPr>
          </a:p>
        </xdr:txBody>
      </xdr:sp>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5056148" y="9729452"/>
            <a:ext cx="3473984" cy="489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t>Se </a:t>
            </a:r>
            <a:r>
              <a:rPr lang="en-US" sz="1100" b="0" i="1">
                <a:solidFill>
                  <a:sysClr val="windowText" lastClr="000000"/>
                </a:solidFill>
                <a:latin typeface="+mn-lt"/>
                <a:ea typeface="+mn-ea"/>
                <a:cs typeface="+mn-cs"/>
              </a:rPr>
              <a:t>verktøyet for </a:t>
            </a:r>
            <a:r>
              <a:rPr lang="en-US" sz="1100" b="1" i="1">
                <a:solidFill>
                  <a:srgbClr val="034D67"/>
                </a:solidFill>
                <a:latin typeface="+mn-lt"/>
                <a:ea typeface="+mn-ea"/>
                <a:cs typeface="+mn-cs"/>
              </a:rPr>
              <a:t>Løsningsforslag</a:t>
            </a:r>
            <a:r>
              <a:rPr lang="en-US" sz="1100" b="1" i="1" baseline="0">
                <a:solidFill>
                  <a:srgbClr val="034D67"/>
                </a:solidFill>
                <a:latin typeface="+mn-lt"/>
                <a:ea typeface="+mn-ea"/>
                <a:cs typeface="+mn-cs"/>
              </a:rPr>
              <a:t> </a:t>
            </a:r>
            <a:r>
              <a:rPr lang="en-US" sz="1100" b="0" i="1"/>
              <a:t>for detaljer</a:t>
            </a:r>
          </a:p>
        </xdr:txBody>
      </xdr:sp>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5013816" y="6548443"/>
            <a:ext cx="3473984" cy="794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Skap</a:t>
            </a:r>
            <a:r>
              <a:rPr lang="en-US" sz="1100" b="0" baseline="0"/>
              <a:t> idéer for hvordan tjenesten kan leveres i fremtiden. Gjør en grov vurdering av gevinster for de ulike idéene, og hva som kreves for å implementere dem.</a:t>
            </a:r>
            <a:endParaRPr lang="en-US" sz="1100" b="0"/>
          </a:p>
        </xdr:txBody>
      </xdr:sp>
    </xdr:grpSp>
    <xdr:clientData/>
  </xdr:twoCellAnchor>
  <xdr:twoCellAnchor>
    <xdr:from>
      <xdr:col>0</xdr:col>
      <xdr:colOff>201084</xdr:colOff>
      <xdr:row>33</xdr:row>
      <xdr:rowOff>187855</xdr:rowOff>
    </xdr:from>
    <xdr:to>
      <xdr:col>4</xdr:col>
      <xdr:colOff>1426845</xdr:colOff>
      <xdr:row>54</xdr:row>
      <xdr:rowOff>33331</xdr:rowOff>
    </xdr:to>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201084" y="6588655"/>
          <a:ext cx="3496521" cy="3541176"/>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34D67"/>
              </a:solidFill>
            </a:rPr>
            <a:t>A) KARTLEGG DAGENS TJENESTEREISE</a:t>
          </a:r>
        </a:p>
      </xdr:txBody>
    </xdr:sp>
    <xdr:clientData/>
  </xdr:twoCellAnchor>
  <xdr:twoCellAnchor>
    <xdr:from>
      <xdr:col>0</xdr:col>
      <xdr:colOff>219590</xdr:colOff>
      <xdr:row>35</xdr:row>
      <xdr:rowOff>38384</xdr:rowOff>
    </xdr:from>
    <xdr:to>
      <xdr:col>4</xdr:col>
      <xdr:colOff>1416266</xdr:colOff>
      <xdr:row>38</xdr:row>
      <xdr:rowOff>151901</xdr:rowOff>
    </xdr:to>
    <xdr:sp macro="" textlink="">
      <xdr:nvSpPr>
        <xdr:cNvPr id="56" name="TextBox 55">
          <a:extLst>
            <a:ext uri="{FF2B5EF4-FFF2-40B4-BE49-F238E27FC236}">
              <a16:creationId xmlns:a16="http://schemas.microsoft.com/office/drawing/2014/main" id="{00000000-0008-0000-0200-000038000000}"/>
            </a:ext>
          </a:extLst>
        </xdr:cNvPr>
        <xdr:cNvSpPr txBox="1"/>
      </xdr:nvSpPr>
      <xdr:spPr>
        <a:xfrm>
          <a:off x="219590" y="6804944"/>
          <a:ext cx="3467436" cy="639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Kartlegg</a:t>
          </a:r>
          <a:r>
            <a:rPr lang="en-US" sz="1100" b="0" baseline="0"/>
            <a:t> dagens innbyggeropplevelse, arbeidsprosesser og teknologi.</a:t>
          </a:r>
          <a:endParaRPr lang="en-US" sz="1100" b="0"/>
        </a:p>
      </xdr:txBody>
    </xdr:sp>
    <xdr:clientData/>
  </xdr:twoCellAnchor>
  <xdr:twoCellAnchor>
    <xdr:from>
      <xdr:col>0</xdr:col>
      <xdr:colOff>219592</xdr:colOff>
      <xdr:row>51</xdr:row>
      <xdr:rowOff>153550</xdr:rowOff>
    </xdr:from>
    <xdr:to>
      <xdr:col>4</xdr:col>
      <xdr:colOff>1416614</xdr:colOff>
      <xdr:row>54</xdr:row>
      <xdr:rowOff>89944</xdr:rowOff>
    </xdr:to>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219592" y="9724270"/>
          <a:ext cx="3467782" cy="462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ysClr val="windowText" lastClr="000000"/>
              </a:solidFill>
            </a:rPr>
            <a:t>Se verktøyet f</a:t>
          </a:r>
          <a:r>
            <a:rPr lang="en-US" sz="1100" b="0" i="1" baseline="0">
              <a:solidFill>
                <a:sysClr val="windowText" lastClr="000000"/>
              </a:solidFill>
            </a:rPr>
            <a:t>or </a:t>
          </a:r>
          <a:r>
            <a:rPr lang="en-US" sz="1100" b="1" i="1" baseline="0">
              <a:solidFill>
                <a:srgbClr val="034D67"/>
              </a:solidFill>
            </a:rPr>
            <a:t>T</a:t>
          </a:r>
          <a:r>
            <a:rPr lang="en-US" sz="1100" b="1" i="1">
              <a:solidFill>
                <a:srgbClr val="034D67"/>
              </a:solidFill>
            </a:rPr>
            <a:t>jenestereise</a:t>
          </a:r>
          <a:r>
            <a:rPr lang="en-US" sz="1100" b="0" i="1">
              <a:solidFill>
                <a:srgbClr val="034D67"/>
              </a:solidFill>
            </a:rPr>
            <a:t> </a:t>
          </a:r>
          <a:r>
            <a:rPr lang="en-US" sz="1100" b="0" i="1"/>
            <a:t>for detaljer</a:t>
          </a:r>
        </a:p>
      </xdr:txBody>
    </xdr:sp>
    <xdr:clientData/>
  </xdr:twoCellAnchor>
  <xdr:twoCellAnchor>
    <xdr:from>
      <xdr:col>4</xdr:col>
      <xdr:colOff>1419751</xdr:colOff>
      <xdr:row>41</xdr:row>
      <xdr:rowOff>55561</xdr:rowOff>
    </xdr:from>
    <xdr:to>
      <xdr:col>8</xdr:col>
      <xdr:colOff>359834</xdr:colOff>
      <xdr:row>51</xdr:row>
      <xdr:rowOff>10583</xdr:rowOff>
    </xdr:to>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3690511" y="7873681"/>
          <a:ext cx="1210843" cy="1707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chemeClr val="bg1">
                  <a:lumMod val="50000"/>
                </a:schemeClr>
              </a:solidFill>
            </a:rPr>
            <a:t>Ta utgangspunkt i identifiserte </a:t>
          </a:r>
          <a:r>
            <a:rPr lang="en-US" sz="1100" b="1" i="1">
              <a:solidFill>
                <a:schemeClr val="bg1">
                  <a:lumMod val="50000"/>
                </a:schemeClr>
              </a:solidFill>
            </a:rPr>
            <a:t>utfordringer og muligheter </a:t>
          </a:r>
          <a:r>
            <a:rPr lang="en-US" sz="1100" b="0" i="1">
              <a:solidFill>
                <a:schemeClr val="bg1">
                  <a:lumMod val="50000"/>
                </a:schemeClr>
              </a:solidFill>
            </a:rPr>
            <a:t>i tjenestereisen for å skape</a:t>
          </a:r>
          <a:r>
            <a:rPr lang="en-US" sz="1100" b="0" i="1" baseline="0">
              <a:solidFill>
                <a:schemeClr val="bg1">
                  <a:lumMod val="50000"/>
                </a:schemeClr>
              </a:solidFill>
            </a:rPr>
            <a:t> idéer for fremtidig tjeneste</a:t>
          </a:r>
          <a:endParaRPr lang="en-US" sz="1100" b="0" i="1">
            <a:solidFill>
              <a:schemeClr val="bg1">
                <a:lumMod val="50000"/>
              </a:schemeClr>
            </a:solidFill>
          </a:endParaRPr>
        </a:p>
      </xdr:txBody>
    </xdr:sp>
    <xdr:clientData/>
  </xdr:twoCellAnchor>
  <xdr:twoCellAnchor>
    <xdr:from>
      <xdr:col>8</xdr:col>
      <xdr:colOff>3748086</xdr:colOff>
      <xdr:row>40</xdr:row>
      <xdr:rowOff>71702</xdr:rowOff>
    </xdr:from>
    <xdr:to>
      <xdr:col>8</xdr:col>
      <xdr:colOff>4963586</xdr:colOff>
      <xdr:row>47</xdr:row>
      <xdr:rowOff>175944</xdr:rowOff>
    </xdr:to>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8289606" y="7714562"/>
          <a:ext cx="1215500" cy="133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bg1">
                  <a:lumMod val="50000"/>
                </a:schemeClr>
              </a:solidFill>
            </a:rPr>
            <a:t>Gevinstanslag</a:t>
          </a:r>
          <a:r>
            <a:rPr lang="en-US" sz="1100" b="1" i="1" baseline="0">
              <a:solidFill>
                <a:schemeClr val="bg1">
                  <a:lumMod val="50000"/>
                </a:schemeClr>
              </a:solidFill>
            </a:rPr>
            <a:t> </a:t>
          </a:r>
          <a:r>
            <a:rPr lang="en-US" sz="1100" b="0" i="1">
              <a:solidFill>
                <a:schemeClr val="bg1">
                  <a:lumMod val="50000"/>
                </a:schemeClr>
              </a:solidFill>
            </a:rPr>
            <a:t>definerer idéens</a:t>
          </a:r>
          <a:r>
            <a:rPr lang="en-US" sz="1100" b="0" i="1" baseline="0">
              <a:solidFill>
                <a:schemeClr val="bg1">
                  <a:lumMod val="50000"/>
                </a:schemeClr>
              </a:solidFill>
            </a:rPr>
            <a:t> plassering langs horisontal akse</a:t>
          </a:r>
          <a:endParaRPr lang="en-US" sz="1100" b="0" i="1">
            <a:solidFill>
              <a:schemeClr val="bg1">
                <a:lumMod val="50000"/>
              </a:schemeClr>
            </a:solidFill>
          </a:endParaRPr>
        </a:p>
      </xdr:txBody>
    </xdr:sp>
    <xdr:clientData/>
  </xdr:twoCellAnchor>
  <xdr:twoCellAnchor>
    <xdr:from>
      <xdr:col>8</xdr:col>
      <xdr:colOff>3738033</xdr:colOff>
      <xdr:row>46</xdr:row>
      <xdr:rowOff>106092</xdr:rowOff>
    </xdr:from>
    <xdr:to>
      <xdr:col>8</xdr:col>
      <xdr:colOff>5070033</xdr:colOff>
      <xdr:row>54</xdr:row>
      <xdr:rowOff>30418</xdr:rowOff>
    </xdr:to>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8279553" y="8800512"/>
          <a:ext cx="1332000" cy="1326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100" b="1" i="1">
              <a:solidFill>
                <a:schemeClr val="bg1">
                  <a:lumMod val="50000"/>
                </a:schemeClr>
              </a:solidFill>
            </a:rPr>
            <a:t>Gjennomførings-kompleksitet </a:t>
          </a:r>
          <a:r>
            <a:rPr lang="en-US" sz="1100" b="0" i="1">
              <a:solidFill>
                <a:schemeClr val="bg1">
                  <a:lumMod val="50000"/>
                </a:schemeClr>
              </a:solidFill>
            </a:rPr>
            <a:t>definerer idéens</a:t>
          </a:r>
          <a:r>
            <a:rPr lang="en-US" sz="1100" b="0" i="1" baseline="0">
              <a:solidFill>
                <a:schemeClr val="bg1">
                  <a:lumMod val="50000"/>
                </a:schemeClr>
              </a:solidFill>
            </a:rPr>
            <a:t> plassering langs vertikal akse</a:t>
          </a:r>
          <a:endParaRPr lang="en-US" sz="1100" b="0" i="1">
            <a:solidFill>
              <a:schemeClr val="bg1">
                <a:lumMod val="50000"/>
              </a:schemeClr>
            </a:solidFill>
          </a:endParaRPr>
        </a:p>
      </xdr:txBody>
    </xdr:sp>
    <xdr:clientData/>
  </xdr:twoCellAnchor>
  <xdr:twoCellAnchor>
    <xdr:from>
      <xdr:col>0</xdr:col>
      <xdr:colOff>211628</xdr:colOff>
      <xdr:row>57</xdr:row>
      <xdr:rowOff>179920</xdr:rowOff>
    </xdr:from>
    <xdr:to>
      <xdr:col>4</xdr:col>
      <xdr:colOff>1424874</xdr:colOff>
      <xdr:row>78</xdr:row>
      <xdr:rowOff>55594</xdr:rowOff>
    </xdr:to>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211628" y="10794580"/>
          <a:ext cx="3484006" cy="35637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34D67"/>
              </a:solidFill>
            </a:rPr>
            <a:t>D) LAG</a:t>
          </a:r>
          <a:r>
            <a:rPr lang="en-US" sz="1100" b="1" baseline="0">
              <a:solidFill>
                <a:srgbClr val="034D67"/>
              </a:solidFill>
            </a:rPr>
            <a:t> FREMTIDENS TJENESTEREISE</a:t>
          </a:r>
          <a:endParaRPr lang="en-US" sz="1100" b="1">
            <a:solidFill>
              <a:srgbClr val="034D67"/>
            </a:solidFill>
          </a:endParaRPr>
        </a:p>
      </xdr:txBody>
    </xdr:sp>
    <xdr:clientData/>
  </xdr:twoCellAnchor>
  <xdr:twoCellAnchor>
    <xdr:from>
      <xdr:col>0</xdr:col>
      <xdr:colOff>272226</xdr:colOff>
      <xdr:row>75</xdr:row>
      <xdr:rowOff>106887</xdr:rowOff>
    </xdr:from>
    <xdr:to>
      <xdr:col>4</xdr:col>
      <xdr:colOff>1456491</xdr:colOff>
      <xdr:row>79</xdr:row>
      <xdr:rowOff>24860</xdr:rowOff>
    </xdr:to>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272226" y="13883847"/>
          <a:ext cx="3455025" cy="619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chemeClr val="dk1"/>
              </a:solidFill>
            </a:rPr>
            <a:t>Se</a:t>
          </a:r>
          <a:r>
            <a:rPr lang="en-US" sz="1100" b="0" i="1" baseline="0">
              <a:solidFill>
                <a:schemeClr val="dk1"/>
              </a:solidFill>
            </a:rPr>
            <a:t> verktøyet for</a:t>
          </a:r>
          <a:r>
            <a:rPr lang="en-US" sz="1100" b="1" i="1">
              <a:solidFill>
                <a:srgbClr val="034D67"/>
              </a:solidFill>
            </a:rPr>
            <a:t> Tjenestereise </a:t>
          </a:r>
          <a:r>
            <a:rPr lang="en-US" sz="1100" b="0" i="1"/>
            <a:t>for detaljer</a:t>
          </a:r>
        </a:p>
      </xdr:txBody>
    </xdr:sp>
    <xdr:clientData/>
  </xdr:twoCellAnchor>
  <xdr:twoCellAnchor>
    <xdr:from>
      <xdr:col>0</xdr:col>
      <xdr:colOff>230068</xdr:colOff>
      <xdr:row>59</xdr:row>
      <xdr:rowOff>31753</xdr:rowOff>
    </xdr:from>
    <xdr:to>
      <xdr:col>4</xdr:col>
      <xdr:colOff>967530</xdr:colOff>
      <xdr:row>62</xdr:row>
      <xdr:rowOff>140226</xdr:rowOff>
    </xdr:to>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230068" y="11004553"/>
          <a:ext cx="3008222" cy="634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Beskriv</a:t>
          </a:r>
          <a:r>
            <a:rPr lang="en-US" sz="1100" b="0" baseline="0"/>
            <a:t> fremtidens innbyggeropplevelse, arbeidsprosesser og teknologi med utgangspunkt i de prioriterte idéene.</a:t>
          </a:r>
          <a:endParaRPr lang="en-US" sz="1100" b="0"/>
        </a:p>
      </xdr:txBody>
    </xdr:sp>
    <xdr:clientData/>
  </xdr:twoCellAnchor>
  <xdr:twoCellAnchor>
    <xdr:from>
      <xdr:col>0</xdr:col>
      <xdr:colOff>1268674</xdr:colOff>
      <xdr:row>54</xdr:row>
      <xdr:rowOff>181428</xdr:rowOff>
    </xdr:from>
    <xdr:to>
      <xdr:col>4</xdr:col>
      <xdr:colOff>1190624</xdr:colOff>
      <xdr:row>58</xdr:row>
      <xdr:rowOff>99786</xdr:rowOff>
    </xdr:to>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1268674" y="10270308"/>
          <a:ext cx="2192710" cy="627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chemeClr val="bg1">
                  <a:lumMod val="50000"/>
                </a:schemeClr>
              </a:solidFill>
            </a:rPr>
            <a:t>Slå</a:t>
          </a:r>
          <a:r>
            <a:rPr lang="en-US" sz="1100" b="0" i="1" baseline="0">
              <a:solidFill>
                <a:schemeClr val="bg1">
                  <a:lumMod val="50000"/>
                </a:schemeClr>
              </a:solidFill>
            </a:rPr>
            <a:t> </a:t>
          </a:r>
          <a:r>
            <a:rPr lang="en-US" sz="1100" b="0" i="1">
              <a:solidFill>
                <a:schemeClr val="bg1">
                  <a:lumMod val="50000"/>
                </a:schemeClr>
              </a:solidFill>
            </a:rPr>
            <a:t>sammen </a:t>
          </a:r>
          <a:r>
            <a:rPr lang="en-US" sz="1100" b="1" i="1" baseline="0">
              <a:solidFill>
                <a:schemeClr val="bg1">
                  <a:lumMod val="50000"/>
                </a:schemeClr>
              </a:solidFill>
            </a:rPr>
            <a:t>de prioriterte idéene </a:t>
          </a:r>
          <a:r>
            <a:rPr lang="en-US" sz="1100" b="0" i="1" baseline="0">
              <a:solidFill>
                <a:schemeClr val="bg1">
                  <a:lumMod val="50000"/>
                </a:schemeClr>
              </a:solidFill>
            </a:rPr>
            <a:t>i en helhetlig fremtidig tjeneste </a:t>
          </a:r>
          <a:endParaRPr lang="en-US" sz="1100" b="0" i="1">
            <a:solidFill>
              <a:schemeClr val="bg1">
                <a:lumMod val="50000"/>
              </a:schemeClr>
            </a:solidFill>
          </a:endParaRPr>
        </a:p>
      </xdr:txBody>
    </xdr:sp>
    <xdr:clientData/>
  </xdr:twoCellAnchor>
  <xdr:twoCellAnchor>
    <xdr:from>
      <xdr:col>8</xdr:col>
      <xdr:colOff>353815</xdr:colOff>
      <xdr:row>72</xdr:row>
      <xdr:rowOff>130027</xdr:rowOff>
    </xdr:from>
    <xdr:to>
      <xdr:col>8</xdr:col>
      <xdr:colOff>3810525</xdr:colOff>
      <xdr:row>74</xdr:row>
      <xdr:rowOff>27215</xdr:rowOff>
    </xdr:to>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4895335" y="13381207"/>
          <a:ext cx="3456710" cy="2477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ysClr val="windowText" lastClr="000000"/>
              </a:solidFill>
            </a:rPr>
            <a:t>Ligger</a:t>
          </a:r>
          <a:r>
            <a:rPr lang="en-US" sz="1100" b="0" i="1" baseline="0">
              <a:solidFill>
                <a:sysClr val="windowText" lastClr="000000"/>
              </a:solidFill>
            </a:rPr>
            <a:t> i dette verktøyet</a:t>
          </a:r>
        </a:p>
      </xdr:txBody>
    </xdr:sp>
    <xdr:clientData/>
  </xdr:twoCellAnchor>
  <xdr:twoCellAnchor>
    <xdr:from>
      <xdr:col>8</xdr:col>
      <xdr:colOff>311694</xdr:colOff>
      <xdr:row>59</xdr:row>
      <xdr:rowOff>184155</xdr:rowOff>
    </xdr:from>
    <xdr:to>
      <xdr:col>8</xdr:col>
      <xdr:colOff>3321985</xdr:colOff>
      <xdr:row>63</xdr:row>
      <xdr:rowOff>102128</xdr:rowOff>
    </xdr:to>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4853214" y="11149335"/>
          <a:ext cx="3010291" cy="626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Analyser endringene fra</a:t>
          </a:r>
          <a:r>
            <a:rPr lang="en-US" sz="1100" b="0" baseline="0"/>
            <a:t> dagens til fremtidens tjenestereise. Definer gevinstene de ulike endringene vil medføre.</a:t>
          </a:r>
          <a:endParaRPr lang="en-US" sz="1100" b="0"/>
        </a:p>
      </xdr:txBody>
    </xdr:sp>
    <xdr:clientData/>
  </xdr:twoCellAnchor>
  <xdr:twoCellAnchor>
    <xdr:from>
      <xdr:col>8</xdr:col>
      <xdr:colOff>298086</xdr:colOff>
      <xdr:row>64</xdr:row>
      <xdr:rowOff>99787</xdr:rowOff>
    </xdr:from>
    <xdr:to>
      <xdr:col>8</xdr:col>
      <xdr:colOff>3308377</xdr:colOff>
      <xdr:row>68</xdr:row>
      <xdr:rowOff>17760</xdr:rowOff>
    </xdr:to>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4839606" y="11948887"/>
          <a:ext cx="3010291" cy="619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ENDRINGS- OG GEVINSTOVERSIKT</a:t>
          </a:r>
        </a:p>
      </xdr:txBody>
    </xdr:sp>
    <xdr:clientData/>
  </xdr:twoCellAnchor>
  <xdr:twoCellAnchor>
    <xdr:from>
      <xdr:col>8</xdr:col>
      <xdr:colOff>5006158</xdr:colOff>
      <xdr:row>64</xdr:row>
      <xdr:rowOff>90262</xdr:rowOff>
    </xdr:from>
    <xdr:to>
      <xdr:col>12</xdr:col>
      <xdr:colOff>1362556</xdr:colOff>
      <xdr:row>68</xdr:row>
      <xdr:rowOff>8235</xdr:rowOff>
    </xdr:to>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9547678" y="11939362"/>
          <a:ext cx="2993418" cy="619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GEVINSTVURDERING</a:t>
          </a:r>
        </a:p>
      </xdr:txBody>
    </xdr:sp>
    <xdr:clientData/>
  </xdr:twoCellAnchor>
  <xdr:twoCellAnchor>
    <xdr:from>
      <xdr:col>8</xdr:col>
      <xdr:colOff>353815</xdr:colOff>
      <xdr:row>74</xdr:row>
      <xdr:rowOff>11650</xdr:rowOff>
    </xdr:from>
    <xdr:to>
      <xdr:col>8</xdr:col>
      <xdr:colOff>3810525</xdr:colOff>
      <xdr:row>75</xdr:row>
      <xdr:rowOff>31302</xdr:rowOff>
    </xdr:to>
    <xdr:sp macro="" textlink="">
      <xdr:nvSpPr>
        <xdr:cNvPr id="70" name="TextBox 69">
          <a:hlinkClick xmlns:r="http://schemas.openxmlformats.org/officeDocument/2006/relationships" r:id="rId5"/>
          <a:extLst>
            <a:ext uri="{FF2B5EF4-FFF2-40B4-BE49-F238E27FC236}">
              <a16:creationId xmlns:a16="http://schemas.microsoft.com/office/drawing/2014/main" id="{00000000-0008-0000-0200-000046000000}"/>
            </a:ext>
          </a:extLst>
        </xdr:cNvPr>
        <xdr:cNvSpPr txBox="1"/>
      </xdr:nvSpPr>
      <xdr:spPr>
        <a:xfrm>
          <a:off x="4895335" y="13613350"/>
          <a:ext cx="3456710" cy="19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u="sng" baseline="0">
              <a:solidFill>
                <a:srgbClr val="034D67"/>
              </a:solidFill>
            </a:rPr>
            <a:t>TIL VERKTØYET &gt;&gt;&gt; </a:t>
          </a:r>
          <a:endParaRPr lang="en-US" sz="1100" b="0" i="1" u="sng">
            <a:solidFill>
              <a:srgbClr val="034D67"/>
            </a:solidFill>
          </a:endParaRPr>
        </a:p>
      </xdr:txBody>
    </xdr:sp>
    <xdr:clientData/>
  </xdr:twoCellAnchor>
  <xdr:twoCellAnchor>
    <xdr:from>
      <xdr:col>8</xdr:col>
      <xdr:colOff>5007459</xdr:colOff>
      <xdr:row>72</xdr:row>
      <xdr:rowOff>130027</xdr:rowOff>
    </xdr:from>
    <xdr:to>
      <xdr:col>12</xdr:col>
      <xdr:colOff>1810276</xdr:colOff>
      <xdr:row>75</xdr:row>
      <xdr:rowOff>48000</xdr:rowOff>
    </xdr:to>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9548979" y="13381207"/>
          <a:ext cx="3439837" cy="443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a:solidFill>
                <a:sysClr val="windowText" lastClr="000000"/>
              </a:solidFill>
            </a:rPr>
            <a:t>Ligger</a:t>
          </a:r>
          <a:r>
            <a:rPr lang="en-US" sz="1100" b="0" i="1" baseline="0">
              <a:solidFill>
                <a:sysClr val="windowText" lastClr="000000"/>
              </a:solidFill>
            </a:rPr>
            <a:t> i dette verktøyet</a:t>
          </a:r>
        </a:p>
      </xdr:txBody>
    </xdr:sp>
    <xdr:clientData/>
  </xdr:twoCellAnchor>
  <xdr:twoCellAnchor>
    <xdr:from>
      <xdr:col>8</xdr:col>
      <xdr:colOff>5007459</xdr:colOff>
      <xdr:row>74</xdr:row>
      <xdr:rowOff>11650</xdr:rowOff>
    </xdr:from>
    <xdr:to>
      <xdr:col>12</xdr:col>
      <xdr:colOff>1810276</xdr:colOff>
      <xdr:row>75</xdr:row>
      <xdr:rowOff>31302</xdr:rowOff>
    </xdr:to>
    <xdr:sp macro="" textlink="">
      <xdr:nvSpPr>
        <xdr:cNvPr id="72" name="TextBox 71">
          <a:hlinkClick xmlns:r="http://schemas.openxmlformats.org/officeDocument/2006/relationships" r:id="rId6"/>
          <a:extLst>
            <a:ext uri="{FF2B5EF4-FFF2-40B4-BE49-F238E27FC236}">
              <a16:creationId xmlns:a16="http://schemas.microsoft.com/office/drawing/2014/main" id="{00000000-0008-0000-0200-000048000000}"/>
            </a:ext>
          </a:extLst>
        </xdr:cNvPr>
        <xdr:cNvSpPr txBox="1"/>
      </xdr:nvSpPr>
      <xdr:spPr>
        <a:xfrm>
          <a:off x="9548979" y="13613350"/>
          <a:ext cx="3439837" cy="19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0" i="1" u="sng" baseline="0">
              <a:solidFill>
                <a:srgbClr val="034D67"/>
              </a:solidFill>
              <a:latin typeface="+mn-lt"/>
              <a:ea typeface="+mn-ea"/>
              <a:cs typeface="+mn-cs"/>
            </a:rPr>
            <a:t>TIL VERKTØYET &gt;&gt;&gt;</a:t>
          </a:r>
        </a:p>
      </xdr:txBody>
    </xdr:sp>
    <xdr:clientData/>
  </xdr:twoCellAnchor>
  <xdr:twoCellAnchor>
    <xdr:from>
      <xdr:col>8</xdr:col>
      <xdr:colOff>4938123</xdr:colOff>
      <xdr:row>59</xdr:row>
      <xdr:rowOff>31753</xdr:rowOff>
    </xdr:from>
    <xdr:to>
      <xdr:col>12</xdr:col>
      <xdr:colOff>1756833</xdr:colOff>
      <xdr:row>64</xdr:row>
      <xdr:rowOff>161924</xdr:rowOff>
    </xdr:to>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9479643" y="11004553"/>
          <a:ext cx="3455730" cy="1006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Beregn </a:t>
          </a:r>
          <a:r>
            <a:rPr lang="en-US" sz="1100" b="0" baseline="0"/>
            <a:t>gevinster og kostnader ved hjelp av statistikk og tall. Definer resultatindikatorer for de ulike gevinstene og mål nullpunktet for dem. Vurder gevinster mot kostnader. Bruk gevinstvurderingen til å prioritere løsningene og beslutte om de skal implementeres.</a:t>
          </a:r>
          <a:endParaRPr lang="en-US" sz="1100" b="0"/>
        </a:p>
      </xdr:txBody>
    </xdr:sp>
    <xdr:clientData/>
  </xdr:twoCellAnchor>
  <xdr:twoCellAnchor>
    <xdr:from>
      <xdr:col>4</xdr:col>
      <xdr:colOff>1457362</xdr:colOff>
      <xdr:row>60</xdr:row>
      <xdr:rowOff>173518</xdr:rowOff>
    </xdr:from>
    <xdr:to>
      <xdr:col>8</xdr:col>
      <xdr:colOff>255509</xdr:colOff>
      <xdr:row>70</xdr:row>
      <xdr:rowOff>116541</xdr:rowOff>
    </xdr:to>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3698538" y="14239142"/>
          <a:ext cx="1039324" cy="1735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bg1">
                  <a:lumMod val="50000"/>
                </a:schemeClr>
              </a:solidFill>
              <a:latin typeface="+mn-lt"/>
              <a:ea typeface="+mn-ea"/>
              <a:cs typeface="+mn-cs"/>
            </a:rPr>
            <a:t>Ta utgangspunkt i </a:t>
          </a:r>
          <a:r>
            <a:rPr lang="en-US" sz="1100" b="1" i="1" baseline="0">
              <a:solidFill>
                <a:schemeClr val="bg1">
                  <a:lumMod val="50000"/>
                </a:schemeClr>
              </a:solidFill>
              <a:latin typeface="+mn-lt"/>
              <a:ea typeface="+mn-ea"/>
              <a:cs typeface="+mn-cs"/>
            </a:rPr>
            <a:t>endringene </a:t>
          </a:r>
          <a:r>
            <a:rPr lang="en-US" sz="1100" b="0" i="1" baseline="0">
              <a:solidFill>
                <a:schemeClr val="bg1">
                  <a:lumMod val="50000"/>
                </a:schemeClr>
              </a:solidFill>
              <a:latin typeface="+mn-lt"/>
              <a:ea typeface="+mn-ea"/>
              <a:cs typeface="+mn-cs"/>
            </a:rPr>
            <a:t>fra dagens til fremtidens tjenestereise og kartlegg gevinster per endring</a:t>
          </a:r>
        </a:p>
        <a:p>
          <a:endParaRPr lang="en-US" sz="1100" b="0" i="1">
            <a:solidFill>
              <a:schemeClr val="bg1">
                <a:lumMod val="50000"/>
              </a:schemeClr>
            </a:solidFill>
          </a:endParaRPr>
        </a:p>
      </xdr:txBody>
    </xdr:sp>
    <xdr:clientData/>
  </xdr:twoCellAnchor>
  <xdr:twoCellAnchor>
    <xdr:from>
      <xdr:col>8</xdr:col>
      <xdr:colOff>3735916</xdr:colOff>
      <xdr:row>67</xdr:row>
      <xdr:rowOff>155119</xdr:rowOff>
    </xdr:from>
    <xdr:to>
      <xdr:col>8</xdr:col>
      <xdr:colOff>5002741</xdr:colOff>
      <xdr:row>75</xdr:row>
      <xdr:rowOff>120650</xdr:rowOff>
    </xdr:to>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8277436" y="12529999"/>
          <a:ext cx="1266825" cy="1367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1" baseline="0">
              <a:solidFill>
                <a:schemeClr val="bg1">
                  <a:lumMod val="50000"/>
                </a:schemeClr>
              </a:solidFill>
            </a:rPr>
            <a:t>Gå gjennom </a:t>
          </a:r>
          <a:r>
            <a:rPr lang="en-US" sz="1100" b="1" i="1" baseline="0">
              <a:solidFill>
                <a:schemeClr val="bg1">
                  <a:lumMod val="50000"/>
                </a:schemeClr>
              </a:solidFill>
            </a:rPr>
            <a:t>gevinstene </a:t>
          </a:r>
          <a:r>
            <a:rPr lang="en-US" sz="1100" b="0" i="1" baseline="0">
              <a:solidFill>
                <a:schemeClr val="bg1">
                  <a:lumMod val="50000"/>
                </a:schemeClr>
              </a:solidFill>
            </a:rPr>
            <a:t>fra endrings- og gevinstoversikten og utarbeid gevinstvurdering</a:t>
          </a:r>
          <a:endParaRPr lang="en-US" sz="1100" b="0" i="1">
            <a:solidFill>
              <a:schemeClr val="bg1">
                <a:lumMod val="50000"/>
              </a:schemeClr>
            </a:solidFill>
          </a:endParaRPr>
        </a:p>
      </xdr:txBody>
    </xdr:sp>
    <xdr:clientData/>
  </xdr:twoCellAnchor>
  <xdr:twoCellAnchor>
    <xdr:from>
      <xdr:col>0</xdr:col>
      <xdr:colOff>0</xdr:colOff>
      <xdr:row>80</xdr:row>
      <xdr:rowOff>478971</xdr:rowOff>
    </xdr:from>
    <xdr:to>
      <xdr:col>12</xdr:col>
      <xdr:colOff>1910103</xdr:colOff>
      <xdr:row>86</xdr:row>
      <xdr:rowOff>59530</xdr:rowOff>
    </xdr:to>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0" y="17819914"/>
          <a:ext cx="13100617" cy="9848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a:t>Under gevinstplanlegging </a:t>
          </a:r>
          <a:r>
            <a:rPr lang="en-US" sz="1600" b="1"/>
            <a:t>definerer dere hva som skal til for at gevinstene blir realisert og lager en plan for gevinstrealiseringsarbeid</a:t>
          </a:r>
          <a:r>
            <a:rPr lang="en-US" sz="1600" b="0"/>
            <a:t>.</a:t>
          </a:r>
        </a:p>
        <a:p>
          <a:endParaRPr lang="en-US" sz="1600" b="0"/>
        </a:p>
        <a:p>
          <a:r>
            <a:rPr lang="en-US" sz="1600" b="0"/>
            <a:t>Gevinstrealiseringsplan kobler</a:t>
          </a:r>
          <a:r>
            <a:rPr lang="en-US" sz="1600" b="0" baseline="0"/>
            <a:t> gevinster til konkrete tiltak, resultatindikatorer og gevinstansvarlige. Gevinstrealiseringsplan vil bidra til systematisk gevinstrealiseringsarbeid og ansvarliggjøre ansatte i linjen for gevinstrealisering. </a:t>
          </a:r>
          <a:r>
            <a:rPr lang="en-US" sz="1600" b="0"/>
            <a:t>Gevinstrealiseringsplan tar utgangspunkt i endrings-</a:t>
          </a:r>
          <a:r>
            <a:rPr lang="en-US" sz="1600" b="0" baseline="0"/>
            <a:t> og gevinstoversikt og gevinstvurdering. Endrings- og gevinstoversikten definerer forutsetninger for at gevinstene blir realisert,  og må ivaretas i gevinstrealiseringsplanen. Gevinstvurderingen definerer når gevinster forventes realisert og hvordan de blir synliggjort. </a:t>
          </a:r>
          <a:endParaRPr lang="en-US" sz="1600" b="0"/>
        </a:p>
        <a:p>
          <a:endParaRPr lang="en-US" sz="1100" b="0"/>
        </a:p>
      </xdr:txBody>
    </xdr:sp>
    <xdr:clientData/>
  </xdr:twoCellAnchor>
  <xdr:twoCellAnchor>
    <xdr:from>
      <xdr:col>0</xdr:col>
      <xdr:colOff>242936</xdr:colOff>
      <xdr:row>87</xdr:row>
      <xdr:rowOff>79966</xdr:rowOff>
    </xdr:from>
    <xdr:to>
      <xdr:col>4</xdr:col>
      <xdr:colOff>955321</xdr:colOff>
      <xdr:row>90</xdr:row>
      <xdr:rowOff>188439</xdr:rowOff>
    </xdr:to>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242936" y="15845746"/>
          <a:ext cx="2983145" cy="619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ENDRINGS- OG GEVINSTOVERSIKT</a:t>
          </a:r>
        </a:p>
      </xdr:txBody>
    </xdr:sp>
    <xdr:clientData/>
  </xdr:twoCellAnchor>
  <xdr:twoCellAnchor>
    <xdr:from>
      <xdr:col>0</xdr:col>
      <xdr:colOff>297657</xdr:colOff>
      <xdr:row>96</xdr:row>
      <xdr:rowOff>29103</xdr:rowOff>
    </xdr:from>
    <xdr:to>
      <xdr:col>4</xdr:col>
      <xdr:colOff>999836</xdr:colOff>
      <xdr:row>99</xdr:row>
      <xdr:rowOff>137576</xdr:rowOff>
    </xdr:to>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297657" y="17372223"/>
          <a:ext cx="2972939" cy="634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GEVINSTVURDERING</a:t>
          </a:r>
        </a:p>
      </xdr:txBody>
    </xdr:sp>
    <xdr:clientData/>
  </xdr:twoCellAnchor>
  <xdr:twoCellAnchor>
    <xdr:from>
      <xdr:col>8</xdr:col>
      <xdr:colOff>407911</xdr:colOff>
      <xdr:row>93</xdr:row>
      <xdr:rowOff>52534</xdr:rowOff>
    </xdr:from>
    <xdr:to>
      <xdr:col>8</xdr:col>
      <xdr:colOff>3407996</xdr:colOff>
      <xdr:row>96</xdr:row>
      <xdr:rowOff>161007</xdr:rowOff>
    </xdr:to>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4949431" y="16869874"/>
          <a:ext cx="3000085" cy="634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GEVINSTREALISERINGSPLAN</a:t>
          </a:r>
        </a:p>
      </xdr:txBody>
    </xdr:sp>
    <xdr:clientData/>
  </xdr:twoCellAnchor>
  <xdr:twoCellAnchor>
    <xdr:from>
      <xdr:col>8</xdr:col>
      <xdr:colOff>339877</xdr:colOff>
      <xdr:row>87</xdr:row>
      <xdr:rowOff>113774</xdr:rowOff>
    </xdr:from>
    <xdr:to>
      <xdr:col>8</xdr:col>
      <xdr:colOff>3800762</xdr:colOff>
      <xdr:row>92</xdr:row>
      <xdr:rowOff>130969</xdr:rowOff>
    </xdr:to>
    <xdr:sp macro="" textlink="">
      <xdr:nvSpPr>
        <xdr:cNvPr id="87" name="TextBox 86">
          <a:extLst>
            <a:ext uri="{FF2B5EF4-FFF2-40B4-BE49-F238E27FC236}">
              <a16:creationId xmlns:a16="http://schemas.microsoft.com/office/drawing/2014/main" id="{00000000-0008-0000-0200-000057000000}"/>
            </a:ext>
          </a:extLst>
        </xdr:cNvPr>
        <xdr:cNvSpPr txBox="1"/>
      </xdr:nvSpPr>
      <xdr:spPr>
        <a:xfrm>
          <a:off x="4881397" y="15879554"/>
          <a:ext cx="3460885" cy="893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a:t>Definer</a:t>
          </a:r>
          <a:r>
            <a:rPr lang="en-US" sz="1400" b="0" baseline="0"/>
            <a:t> konkrete tiltak som kreves for å realisere gevinster med ansvarlige og frister. Husk å få med aktiviteter knyttet til forankring og opplæring. Utarbeid resultatindikatorer for hver gevinst. Utpek gevinstansvarlige.</a:t>
          </a:r>
          <a:endParaRPr lang="en-US" sz="1400" b="0"/>
        </a:p>
      </xdr:txBody>
    </xdr:sp>
    <xdr:clientData/>
  </xdr:twoCellAnchor>
  <xdr:twoCellAnchor>
    <xdr:from>
      <xdr:col>8</xdr:col>
      <xdr:colOff>619115</xdr:colOff>
      <xdr:row>100</xdr:row>
      <xdr:rowOff>220980</xdr:rowOff>
    </xdr:from>
    <xdr:to>
      <xdr:col>8</xdr:col>
      <xdr:colOff>2461260</xdr:colOff>
      <xdr:row>102</xdr:row>
      <xdr:rowOff>45720</xdr:rowOff>
    </xdr:to>
    <xdr:sp macro="" textlink="">
      <xdr:nvSpPr>
        <xdr:cNvPr id="88" name="TextBox 87">
          <a:hlinkClick xmlns:r="http://schemas.openxmlformats.org/officeDocument/2006/relationships" r:id="rId7"/>
          <a:extLst>
            <a:ext uri="{FF2B5EF4-FFF2-40B4-BE49-F238E27FC236}">
              <a16:creationId xmlns:a16="http://schemas.microsoft.com/office/drawing/2014/main" id="{00000000-0008-0000-0200-000058000000}"/>
            </a:ext>
          </a:extLst>
        </xdr:cNvPr>
        <xdr:cNvSpPr txBox="1"/>
      </xdr:nvSpPr>
      <xdr:spPr>
        <a:xfrm>
          <a:off x="5099675" y="22692360"/>
          <a:ext cx="1842145"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1"/>
            <a:t>Ligger i dette verktøyet</a:t>
          </a:r>
        </a:p>
        <a:p>
          <a:r>
            <a:rPr lang="en-US" sz="1200" b="0" i="1">
              <a:solidFill>
                <a:srgbClr val="034D67"/>
              </a:solidFill>
            </a:rPr>
            <a:t>TIL VERKTØYET&gt;&gt;&gt;</a:t>
          </a:r>
        </a:p>
        <a:p>
          <a:endParaRPr lang="en-US" sz="1400" b="0" i="1"/>
        </a:p>
      </xdr:txBody>
    </xdr:sp>
    <xdr:clientData/>
  </xdr:twoCellAnchor>
  <xdr:twoCellAnchor>
    <xdr:from>
      <xdr:col>4</xdr:col>
      <xdr:colOff>1371601</xdr:colOff>
      <xdr:row>86</xdr:row>
      <xdr:rowOff>74925</xdr:rowOff>
    </xdr:from>
    <xdr:to>
      <xdr:col>8</xdr:col>
      <xdr:colOff>320040</xdr:colOff>
      <xdr:row>96</xdr:row>
      <xdr:rowOff>80683</xdr:rowOff>
    </xdr:to>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3612777" y="19644878"/>
          <a:ext cx="1189616" cy="2399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1" baseline="0">
              <a:solidFill>
                <a:schemeClr val="bg1">
                  <a:lumMod val="50000"/>
                </a:schemeClr>
              </a:solidFill>
            </a:rPr>
            <a:t>Forutsetninger</a:t>
          </a:r>
          <a:r>
            <a:rPr lang="en-US" sz="1200" b="0" i="1" baseline="0">
              <a:solidFill>
                <a:schemeClr val="bg1">
                  <a:lumMod val="50000"/>
                </a:schemeClr>
              </a:solidFill>
            </a:rPr>
            <a:t> for at gevinstene blir realisert fra endrings- og gevinst-oversikten danner grunnlag for tiltak i gevinst-realiseringsplanen</a:t>
          </a:r>
          <a:endParaRPr lang="en-US" sz="1200" b="0" i="1">
            <a:solidFill>
              <a:schemeClr val="bg1">
                <a:lumMod val="50000"/>
              </a:schemeClr>
            </a:solidFill>
          </a:endParaRPr>
        </a:p>
      </xdr:txBody>
    </xdr:sp>
    <xdr:clientData/>
  </xdr:twoCellAnchor>
  <xdr:twoCellAnchor>
    <xdr:from>
      <xdr:col>4</xdr:col>
      <xdr:colOff>1390650</xdr:colOff>
      <xdr:row>97</xdr:row>
      <xdr:rowOff>147677</xdr:rowOff>
    </xdr:from>
    <xdr:to>
      <xdr:col>8</xdr:col>
      <xdr:colOff>391582</xdr:colOff>
      <xdr:row>107</xdr:row>
      <xdr:rowOff>18513</xdr:rowOff>
    </xdr:to>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3661410" y="17666057"/>
          <a:ext cx="1271692" cy="150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1" baseline="0">
              <a:solidFill>
                <a:schemeClr val="bg1">
                  <a:lumMod val="50000"/>
                </a:schemeClr>
              </a:solidFill>
            </a:rPr>
            <a:t>Gevinst-vurderingen</a:t>
          </a:r>
          <a:r>
            <a:rPr lang="en-US" sz="1200" b="0" i="1" baseline="0">
              <a:solidFill>
                <a:schemeClr val="bg1">
                  <a:lumMod val="50000"/>
                </a:schemeClr>
              </a:solidFill>
            </a:rPr>
            <a:t> brukes for å definere resultat-indikatorer og tidspunkt for at gevinstene blir realisert</a:t>
          </a:r>
          <a:endParaRPr lang="en-US" sz="1200" b="0" i="1">
            <a:solidFill>
              <a:schemeClr val="bg1">
                <a:lumMod val="50000"/>
              </a:schemeClr>
            </a:solidFill>
          </a:endParaRPr>
        </a:p>
      </xdr:txBody>
    </xdr:sp>
    <xdr:clientData/>
  </xdr:twoCellAnchor>
  <xdr:twoCellAnchor>
    <xdr:from>
      <xdr:col>0</xdr:col>
      <xdr:colOff>0</xdr:colOff>
      <xdr:row>108</xdr:row>
      <xdr:rowOff>43543</xdr:rowOff>
    </xdr:from>
    <xdr:to>
      <xdr:col>12</xdr:col>
      <xdr:colOff>1910103</xdr:colOff>
      <xdr:row>113</xdr:row>
      <xdr:rowOff>59530</xdr:rowOff>
    </xdr:to>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0" y="22435457"/>
          <a:ext cx="13100617" cy="886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a:t>Gevinstoppfølging innebærer </a:t>
          </a:r>
          <a:r>
            <a:rPr lang="en-US" sz="1600" b="1"/>
            <a:t>måling og rapportering av resultatindikatorer</a:t>
          </a:r>
          <a:r>
            <a:rPr lang="en-US" sz="1600" b="0"/>
            <a:t>.</a:t>
          </a:r>
        </a:p>
        <a:p>
          <a:endParaRPr lang="en-US" sz="1600" b="0"/>
        </a:p>
        <a:p>
          <a:r>
            <a:rPr lang="en-US" sz="1600" b="0"/>
            <a:t>Resultatindikatorer</a:t>
          </a:r>
          <a:r>
            <a:rPr lang="en-US" sz="1600" b="0" baseline="0"/>
            <a:t> måles løpende for å kontrollere om gevinstene blir realisert etter planen. Resultater fra målingene gjennomgås i driftsmøter og rapporteres til ledelsen. Ved avvik fra planen, defineres og iverksettes korrigerende tiltak. Oppfølgingen foregår som definert i gevinstrealiseringsplanen. Det er viktig at planen fastsetter tydelige roller og ansvar for hvem som er ansvarlig for måling, hvor ofte det skal skje, og hvordan det skal følges opp.</a:t>
          </a:r>
          <a:endParaRPr lang="en-US" sz="1600" b="0"/>
        </a:p>
      </xdr:txBody>
    </xdr:sp>
    <xdr:clientData/>
  </xdr:twoCellAnchor>
  <xdr:twoCellAnchor>
    <xdr:from>
      <xdr:col>0</xdr:col>
      <xdr:colOff>242936</xdr:colOff>
      <xdr:row>115</xdr:row>
      <xdr:rowOff>27045</xdr:rowOff>
    </xdr:from>
    <xdr:to>
      <xdr:col>4</xdr:col>
      <xdr:colOff>955321</xdr:colOff>
      <xdr:row>118</xdr:row>
      <xdr:rowOff>135518</xdr:rowOff>
    </xdr:to>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242936" y="26098331"/>
          <a:ext cx="2943956" cy="1175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GEVINSTVURDERING</a:t>
          </a:r>
          <a:endParaRPr lang="en-US" sz="1100" b="1"/>
        </a:p>
      </xdr:txBody>
    </xdr:sp>
    <xdr:clientData/>
  </xdr:twoCellAnchor>
  <xdr:twoCellAnchor>
    <xdr:from>
      <xdr:col>0</xdr:col>
      <xdr:colOff>297657</xdr:colOff>
      <xdr:row>123</xdr:row>
      <xdr:rowOff>166682</xdr:rowOff>
    </xdr:from>
    <xdr:to>
      <xdr:col>4</xdr:col>
      <xdr:colOff>999836</xdr:colOff>
      <xdr:row>127</xdr:row>
      <xdr:rowOff>84655</xdr:rowOff>
    </xdr:to>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297657" y="28175625"/>
          <a:ext cx="2933750" cy="614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GEVINSTREALISERINGSPLAN</a:t>
          </a:r>
        </a:p>
      </xdr:txBody>
    </xdr:sp>
    <xdr:clientData/>
  </xdr:twoCellAnchor>
  <xdr:twoCellAnchor>
    <xdr:from>
      <xdr:col>8</xdr:col>
      <xdr:colOff>407911</xdr:colOff>
      <xdr:row>120</xdr:row>
      <xdr:rowOff>52534</xdr:rowOff>
    </xdr:from>
    <xdr:to>
      <xdr:col>8</xdr:col>
      <xdr:colOff>3407996</xdr:colOff>
      <xdr:row>123</xdr:row>
      <xdr:rowOff>161007</xdr:rowOff>
    </xdr:to>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4949431" y="21487594"/>
          <a:ext cx="3000085" cy="634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MAL FOR GEVINSTOPPFØLGING</a:t>
          </a:r>
        </a:p>
      </xdr:txBody>
    </xdr:sp>
    <xdr:clientData/>
  </xdr:twoCellAnchor>
  <xdr:twoCellAnchor>
    <xdr:from>
      <xdr:col>8</xdr:col>
      <xdr:colOff>339877</xdr:colOff>
      <xdr:row>114</xdr:row>
      <xdr:rowOff>113774</xdr:rowOff>
    </xdr:from>
    <xdr:to>
      <xdr:col>8</xdr:col>
      <xdr:colOff>3800762</xdr:colOff>
      <xdr:row>119</xdr:row>
      <xdr:rowOff>130969</xdr:rowOff>
    </xdr:to>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4881397" y="20497274"/>
          <a:ext cx="3460885" cy="893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400" b="0"/>
            <a:t>Måle</a:t>
          </a:r>
          <a:r>
            <a:rPr lang="en-US" sz="1400" b="0" baseline="0"/>
            <a:t> resultatindikatorer og vurder status for gevinstrealisering med jevnlige mellomrom. </a:t>
          </a:r>
          <a:r>
            <a:rPr lang="en-US" sz="1400" b="0" baseline="0">
              <a:solidFill>
                <a:schemeClr val="dk1"/>
              </a:solidFill>
              <a:effectLst/>
              <a:latin typeface="+mn-lt"/>
              <a:ea typeface="+mn-ea"/>
              <a:cs typeface="+mn-cs"/>
            </a:rPr>
            <a:t>Feire oppnådde resultater, både store og små! </a:t>
          </a:r>
          <a:r>
            <a:rPr lang="en-US" sz="1400" b="0" baseline="0"/>
            <a:t>Ved avvik fra planen, skal det defineres korrigerende tiltak med tydelige ansvarlige og frister. </a:t>
          </a:r>
          <a:endParaRPr lang="en-US" sz="1400" b="0"/>
        </a:p>
      </xdr:txBody>
    </xdr:sp>
    <xdr:clientData/>
  </xdr:twoCellAnchor>
  <xdr:twoCellAnchor>
    <xdr:from>
      <xdr:col>4</xdr:col>
      <xdr:colOff>1390651</xdr:colOff>
      <xdr:row>115</xdr:row>
      <xdr:rowOff>15386</xdr:rowOff>
    </xdr:from>
    <xdr:to>
      <xdr:col>8</xdr:col>
      <xdr:colOff>321468</xdr:colOff>
      <xdr:row>122</xdr:row>
      <xdr:rowOff>1</xdr:rowOff>
    </xdr:to>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3661411" y="20574146"/>
          <a:ext cx="1201577" cy="1211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1" baseline="0">
              <a:solidFill>
                <a:schemeClr val="bg1">
                  <a:lumMod val="50000"/>
                </a:schemeClr>
              </a:solidFill>
            </a:rPr>
            <a:t>Gevinst-vurderingen </a:t>
          </a:r>
          <a:r>
            <a:rPr lang="en-US" sz="1200" b="0" i="1" baseline="0">
              <a:solidFill>
                <a:schemeClr val="bg1">
                  <a:lumMod val="50000"/>
                </a:schemeClr>
              </a:solidFill>
            </a:rPr>
            <a:t>definerer målene for gevinst-realisering som skal følges opp over tid</a:t>
          </a:r>
          <a:endParaRPr lang="en-US" sz="1200" b="0" i="1">
            <a:solidFill>
              <a:schemeClr val="bg1">
                <a:lumMod val="50000"/>
              </a:schemeClr>
            </a:solidFill>
          </a:endParaRPr>
        </a:p>
      </xdr:txBody>
    </xdr:sp>
    <xdr:clientData/>
  </xdr:twoCellAnchor>
  <xdr:twoCellAnchor>
    <xdr:from>
      <xdr:col>4</xdr:col>
      <xdr:colOff>1390650</xdr:colOff>
      <xdr:row>122</xdr:row>
      <xdr:rowOff>94772</xdr:rowOff>
    </xdr:from>
    <xdr:to>
      <xdr:col>8</xdr:col>
      <xdr:colOff>391582</xdr:colOff>
      <xdr:row>131</xdr:row>
      <xdr:rowOff>29108</xdr:rowOff>
    </xdr:to>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3661410" y="21880352"/>
          <a:ext cx="1271692" cy="1511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1" baseline="0">
              <a:solidFill>
                <a:schemeClr val="bg1">
                  <a:lumMod val="50000"/>
                </a:schemeClr>
              </a:solidFill>
            </a:rPr>
            <a:t>Gevinst-realiserings-planen </a:t>
          </a:r>
          <a:r>
            <a:rPr lang="en-US" sz="1200" b="0" i="1" baseline="0">
              <a:solidFill>
                <a:schemeClr val="bg1">
                  <a:lumMod val="50000"/>
                </a:schemeClr>
              </a:solidFill>
            </a:rPr>
            <a:t>definerer hva som skal måles, og hvordan målingen og rapporteringen skal foregå</a:t>
          </a:r>
          <a:endParaRPr lang="en-US" sz="1200" b="0" i="1">
            <a:solidFill>
              <a:schemeClr val="bg1">
                <a:lumMod val="50000"/>
              </a:schemeClr>
            </a:solidFill>
          </a:endParaRPr>
        </a:p>
      </xdr:txBody>
    </xdr:sp>
    <xdr:clientData/>
  </xdr:twoCellAnchor>
  <xdr:twoCellAnchor editAs="oneCell">
    <xdr:from>
      <xdr:col>8</xdr:col>
      <xdr:colOff>4991100</xdr:colOff>
      <xdr:row>65</xdr:row>
      <xdr:rowOff>171450</xdr:rowOff>
    </xdr:from>
    <xdr:to>
      <xdr:col>12</xdr:col>
      <xdr:colOff>1609725</xdr:colOff>
      <xdr:row>72</xdr:row>
      <xdr:rowOff>85725</xdr:rowOff>
    </xdr:to>
    <xdr:sp macro="" textlink="">
      <xdr:nvSpPr>
        <xdr:cNvPr id="109" name="AutoShape 12">
          <a:extLst>
            <a:ext uri="{FF2B5EF4-FFF2-40B4-BE49-F238E27FC236}">
              <a16:creationId xmlns:a16="http://schemas.microsoft.com/office/drawing/2014/main" id="{00000000-0008-0000-0200-00006D000000}"/>
            </a:ext>
          </a:extLst>
        </xdr:cNvPr>
        <xdr:cNvSpPr>
          <a:spLocks noChangeAspect="1" noChangeArrowheads="1"/>
        </xdr:cNvSpPr>
      </xdr:nvSpPr>
      <xdr:spPr bwMode="auto">
        <a:xfrm>
          <a:off x="9532620" y="12195810"/>
          <a:ext cx="3255645" cy="11410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973673</xdr:colOff>
      <xdr:row>24</xdr:row>
      <xdr:rowOff>132299</xdr:rowOff>
    </xdr:from>
    <xdr:to>
      <xdr:col>4</xdr:col>
      <xdr:colOff>1873250</xdr:colOff>
      <xdr:row>25</xdr:row>
      <xdr:rowOff>38100</xdr:rowOff>
    </xdr:to>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973673" y="4951949"/>
          <a:ext cx="3185577" cy="343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034D67"/>
              </a:solidFill>
              <a:latin typeface="+mn-lt"/>
              <a:ea typeface="+mn-ea"/>
              <a:cs typeface="+mn-cs"/>
            </a:rPr>
            <a:t>Gevinstoppfølging</a:t>
          </a:r>
        </a:p>
      </xdr:txBody>
    </xdr:sp>
    <xdr:clientData/>
  </xdr:twoCellAnchor>
  <xdr:twoCellAnchor>
    <xdr:from>
      <xdr:col>0</xdr:col>
      <xdr:colOff>149760</xdr:colOff>
      <xdr:row>24</xdr:row>
      <xdr:rowOff>138907</xdr:rowOff>
    </xdr:from>
    <xdr:to>
      <xdr:col>0</xdr:col>
      <xdr:colOff>436224</xdr:colOff>
      <xdr:row>24</xdr:row>
      <xdr:rowOff>426907</xdr:rowOff>
    </xdr:to>
    <xdr:sp macro="" textlink="">
      <xdr:nvSpPr>
        <xdr:cNvPr id="131" name="Oval 130">
          <a:extLst>
            <a:ext uri="{FF2B5EF4-FFF2-40B4-BE49-F238E27FC236}">
              <a16:creationId xmlns:a16="http://schemas.microsoft.com/office/drawing/2014/main" id="{00000000-0008-0000-0200-000083000000}"/>
            </a:ext>
          </a:extLst>
        </xdr:cNvPr>
        <xdr:cNvSpPr/>
      </xdr:nvSpPr>
      <xdr:spPr>
        <a:xfrm>
          <a:off x="149760" y="4958557"/>
          <a:ext cx="286464" cy="288000"/>
        </a:xfrm>
        <a:prstGeom prst="ellipse">
          <a:avLst/>
        </a:prstGeom>
        <a:solidFill>
          <a:srgbClr val="AEABA8"/>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a:solidFill>
                <a:sysClr val="windowText" lastClr="000000"/>
              </a:solidFill>
              <a:latin typeface="+mn-lt"/>
              <a:ea typeface="+mn-ea"/>
              <a:cs typeface="+mn-cs"/>
            </a:rPr>
            <a:t>4</a:t>
          </a:r>
        </a:p>
      </xdr:txBody>
    </xdr:sp>
    <xdr:clientData/>
  </xdr:twoCellAnchor>
  <xdr:twoCellAnchor>
    <xdr:from>
      <xdr:col>0</xdr:col>
      <xdr:colOff>427572</xdr:colOff>
      <xdr:row>23</xdr:row>
      <xdr:rowOff>398998</xdr:rowOff>
    </xdr:from>
    <xdr:to>
      <xdr:col>0</xdr:col>
      <xdr:colOff>1058334</xdr:colOff>
      <xdr:row>27</xdr:row>
      <xdr:rowOff>144991</xdr:rowOff>
    </xdr:to>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427572" y="4780498"/>
          <a:ext cx="630762" cy="10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b="1">
              <a:solidFill>
                <a:sysClr val="windowText" lastClr="000000"/>
              </a:solidFill>
              <a:sym typeface="Webdings"/>
            </a:rPr>
            <a:t></a:t>
          </a:r>
          <a:endParaRPr lang="en-US" sz="3200" b="1">
            <a:solidFill>
              <a:sysClr val="windowText" lastClr="000000"/>
            </a:solidFill>
          </a:endParaRPr>
        </a:p>
      </xdr:txBody>
    </xdr:sp>
    <xdr:clientData/>
  </xdr:twoCellAnchor>
  <xdr:twoCellAnchor editAs="oneCell">
    <xdr:from>
      <xdr:col>0</xdr:col>
      <xdr:colOff>376517</xdr:colOff>
      <xdr:row>39</xdr:row>
      <xdr:rowOff>23035</xdr:rowOff>
    </xdr:from>
    <xdr:to>
      <xdr:col>4</xdr:col>
      <xdr:colOff>1123485</xdr:colOff>
      <xdr:row>50</xdr:row>
      <xdr:rowOff>166390</xdr:rowOff>
    </xdr:to>
    <xdr:pic>
      <xdr:nvPicPr>
        <xdr:cNvPr id="40" name="Picture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8"/>
        <a:stretch>
          <a:fillRect/>
        </a:stretch>
      </xdr:blipFill>
      <xdr:spPr>
        <a:xfrm>
          <a:off x="376517" y="10323482"/>
          <a:ext cx="2988144" cy="2115590"/>
        </a:xfrm>
        <a:prstGeom prst="rect">
          <a:avLst/>
        </a:prstGeom>
        <a:ln>
          <a:solidFill>
            <a:sysClr val="windowText" lastClr="000000"/>
          </a:solidFill>
        </a:ln>
      </xdr:spPr>
    </xdr:pic>
    <xdr:clientData/>
  </xdr:twoCellAnchor>
  <xdr:twoCellAnchor>
    <xdr:from>
      <xdr:col>4</xdr:col>
      <xdr:colOff>176257</xdr:colOff>
      <xdr:row>39</xdr:row>
      <xdr:rowOff>152400</xdr:rowOff>
    </xdr:from>
    <xdr:to>
      <xdr:col>8</xdr:col>
      <xdr:colOff>376522</xdr:colOff>
      <xdr:row>48</xdr:row>
      <xdr:rowOff>158002</xdr:rowOff>
    </xdr:to>
    <xdr:cxnSp macro="">
      <xdr:nvCxnSpPr>
        <xdr:cNvPr id="110" name="Curved Connector 109">
          <a:extLst>
            <a:ext uri="{FF2B5EF4-FFF2-40B4-BE49-F238E27FC236}">
              <a16:creationId xmlns:a16="http://schemas.microsoft.com/office/drawing/2014/main" id="{00000000-0008-0000-0200-00006E000000}"/>
            </a:ext>
          </a:extLst>
        </xdr:cNvPr>
        <xdr:cNvCxnSpPr>
          <a:stCxn id="111" idx="0"/>
        </xdr:cNvCxnSpPr>
      </xdr:nvCxnSpPr>
      <xdr:spPr>
        <a:xfrm rot="5400000" flipH="1" flipV="1">
          <a:off x="2828529" y="10041751"/>
          <a:ext cx="1619249" cy="2441442"/>
        </a:xfrm>
        <a:prstGeom prst="curvedConnector2">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1360929</xdr:colOff>
      <xdr:row>48</xdr:row>
      <xdr:rowOff>158002</xdr:rowOff>
    </xdr:from>
    <xdr:to>
      <xdr:col>4</xdr:col>
      <xdr:colOff>1232759</xdr:colOff>
      <xdr:row>50</xdr:row>
      <xdr:rowOff>150534</xdr:rowOff>
    </xdr:to>
    <xdr:sp macro="" textlink="">
      <xdr:nvSpPr>
        <xdr:cNvPr id="111" name="Oval 110">
          <a:extLst>
            <a:ext uri="{FF2B5EF4-FFF2-40B4-BE49-F238E27FC236}">
              <a16:creationId xmlns:a16="http://schemas.microsoft.com/office/drawing/2014/main" id="{00000000-0008-0000-0200-00006F000000}"/>
            </a:ext>
          </a:extLst>
        </xdr:cNvPr>
        <xdr:cNvSpPr/>
      </xdr:nvSpPr>
      <xdr:spPr>
        <a:xfrm>
          <a:off x="1360929" y="12072096"/>
          <a:ext cx="2113006" cy="351120"/>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403412</xdr:colOff>
      <xdr:row>39</xdr:row>
      <xdr:rowOff>23035</xdr:rowOff>
    </xdr:from>
    <xdr:to>
      <xdr:col>8</xdr:col>
      <xdr:colOff>3363152</xdr:colOff>
      <xdr:row>50</xdr:row>
      <xdr:rowOff>138800</xdr:rowOff>
    </xdr:to>
    <xdr:pic>
      <xdr:nvPicPr>
        <xdr:cNvPr id="82" name="Picture 8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9"/>
        <a:stretch>
          <a:fillRect/>
        </a:stretch>
      </xdr:blipFill>
      <xdr:spPr>
        <a:xfrm>
          <a:off x="4885765" y="10323482"/>
          <a:ext cx="2959740" cy="2088000"/>
        </a:xfrm>
        <a:prstGeom prst="rect">
          <a:avLst/>
        </a:prstGeom>
        <a:ln>
          <a:solidFill>
            <a:sysClr val="windowText" lastClr="000000"/>
          </a:solidFill>
        </a:ln>
      </xdr:spPr>
    </xdr:pic>
    <xdr:clientData/>
  </xdr:twoCellAnchor>
  <xdr:twoCellAnchor>
    <xdr:from>
      <xdr:col>8</xdr:col>
      <xdr:colOff>2132479</xdr:colOff>
      <xdr:row>47</xdr:row>
      <xdr:rowOff>125506</xdr:rowOff>
    </xdr:from>
    <xdr:to>
      <xdr:col>8</xdr:col>
      <xdr:colOff>3397623</xdr:colOff>
      <xdr:row>50</xdr:row>
      <xdr:rowOff>53789</xdr:rowOff>
    </xdr:to>
    <xdr:sp macro="" textlink="">
      <xdr:nvSpPr>
        <xdr:cNvPr id="118" name="Oval 117">
          <a:extLst>
            <a:ext uri="{FF2B5EF4-FFF2-40B4-BE49-F238E27FC236}">
              <a16:creationId xmlns:a16="http://schemas.microsoft.com/office/drawing/2014/main" id="{00000000-0008-0000-0200-000076000000}"/>
            </a:ext>
          </a:extLst>
        </xdr:cNvPr>
        <xdr:cNvSpPr/>
      </xdr:nvSpPr>
      <xdr:spPr>
        <a:xfrm>
          <a:off x="6614832" y="11860306"/>
          <a:ext cx="1265144" cy="46616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618566</xdr:colOff>
      <xdr:row>47</xdr:row>
      <xdr:rowOff>170329</xdr:rowOff>
    </xdr:from>
    <xdr:to>
      <xdr:col>8</xdr:col>
      <xdr:colOff>1897294</xdr:colOff>
      <xdr:row>50</xdr:row>
      <xdr:rowOff>11765</xdr:rowOff>
    </xdr:to>
    <xdr:sp macro="" textlink="">
      <xdr:nvSpPr>
        <xdr:cNvPr id="119" name="Oval 118">
          <a:extLst>
            <a:ext uri="{FF2B5EF4-FFF2-40B4-BE49-F238E27FC236}">
              <a16:creationId xmlns:a16="http://schemas.microsoft.com/office/drawing/2014/main" id="{00000000-0008-0000-0200-000077000000}"/>
            </a:ext>
          </a:extLst>
        </xdr:cNvPr>
        <xdr:cNvSpPr/>
      </xdr:nvSpPr>
      <xdr:spPr>
        <a:xfrm>
          <a:off x="5100919" y="11905129"/>
          <a:ext cx="1278728" cy="379318"/>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00"/>
        </a:p>
      </xdr:txBody>
    </xdr:sp>
    <xdr:clientData/>
  </xdr:twoCellAnchor>
  <xdr:twoCellAnchor>
    <xdr:from>
      <xdr:col>8</xdr:col>
      <xdr:colOff>1710029</xdr:colOff>
      <xdr:row>45</xdr:row>
      <xdr:rowOff>161365</xdr:rowOff>
    </xdr:from>
    <xdr:to>
      <xdr:col>8</xdr:col>
      <xdr:colOff>4679577</xdr:colOff>
      <xdr:row>49</xdr:row>
      <xdr:rowOff>135509</xdr:rowOff>
    </xdr:to>
    <xdr:cxnSp macro="">
      <xdr:nvCxnSpPr>
        <xdr:cNvPr id="117" name="Curved Connector 116">
          <a:extLst>
            <a:ext uri="{FF2B5EF4-FFF2-40B4-BE49-F238E27FC236}">
              <a16:creationId xmlns:a16="http://schemas.microsoft.com/office/drawing/2014/main" id="{00000000-0008-0000-0200-000075000000}"/>
            </a:ext>
          </a:extLst>
        </xdr:cNvPr>
        <xdr:cNvCxnSpPr>
          <a:stCxn id="119" idx="5"/>
        </xdr:cNvCxnSpPr>
      </xdr:nvCxnSpPr>
      <xdr:spPr>
        <a:xfrm rot="5400000" flipH="1" flipV="1">
          <a:off x="7331496" y="10398463"/>
          <a:ext cx="691320" cy="2969548"/>
        </a:xfrm>
        <a:prstGeom prst="curvedConnector4">
          <a:avLst>
            <a:gd name="adj1" fmla="val -51222"/>
            <a:gd name="adj2" fmla="val 61304"/>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3212348</xdr:colOff>
      <xdr:row>45</xdr:row>
      <xdr:rowOff>35865</xdr:rowOff>
    </xdr:from>
    <xdr:to>
      <xdr:col>8</xdr:col>
      <xdr:colOff>4831980</xdr:colOff>
      <xdr:row>48</xdr:row>
      <xdr:rowOff>14480</xdr:rowOff>
    </xdr:to>
    <xdr:cxnSp macro="">
      <xdr:nvCxnSpPr>
        <xdr:cNvPr id="116" name="Curved Connector 115">
          <a:extLst>
            <a:ext uri="{FF2B5EF4-FFF2-40B4-BE49-F238E27FC236}">
              <a16:creationId xmlns:a16="http://schemas.microsoft.com/office/drawing/2014/main" id="{00000000-0008-0000-0200-000074000000}"/>
            </a:ext>
          </a:extLst>
        </xdr:cNvPr>
        <xdr:cNvCxnSpPr>
          <a:stCxn id="118" idx="7"/>
        </xdr:cNvCxnSpPr>
      </xdr:nvCxnSpPr>
      <xdr:spPr>
        <a:xfrm rot="5400000" flipH="1" flipV="1">
          <a:off x="8246268" y="10860510"/>
          <a:ext cx="516497" cy="1619632"/>
        </a:xfrm>
        <a:prstGeom prst="curvedConnector2">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782103</xdr:colOff>
      <xdr:row>48</xdr:row>
      <xdr:rowOff>26895</xdr:rowOff>
    </xdr:from>
    <xdr:to>
      <xdr:col>8</xdr:col>
      <xdr:colOff>2079811</xdr:colOff>
      <xdr:row>50</xdr:row>
      <xdr:rowOff>73484</xdr:rowOff>
    </xdr:to>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5264456" y="11940989"/>
          <a:ext cx="1297708" cy="405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t>- Hva</a:t>
          </a:r>
          <a:r>
            <a:rPr lang="en-US" sz="800" b="0" baseline="0"/>
            <a:t> kreves for å implementere idéen</a:t>
          </a:r>
          <a:endParaRPr lang="en-US" sz="800" b="0"/>
        </a:p>
      </xdr:txBody>
    </xdr:sp>
    <xdr:clientData/>
  </xdr:twoCellAnchor>
  <xdr:twoCellAnchor>
    <xdr:from>
      <xdr:col>8</xdr:col>
      <xdr:colOff>2303817</xdr:colOff>
      <xdr:row>47</xdr:row>
      <xdr:rowOff>143436</xdr:rowOff>
    </xdr:from>
    <xdr:to>
      <xdr:col>8</xdr:col>
      <xdr:colOff>3576916</xdr:colOff>
      <xdr:row>50</xdr:row>
      <xdr:rowOff>107575</xdr:rowOff>
    </xdr:to>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6786170" y="11878236"/>
          <a:ext cx="1273099" cy="502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pPr>
          <a:r>
            <a:rPr lang="en-US" sz="700" b="0"/>
            <a:t>- Unngåtte kostnader</a:t>
          </a:r>
          <a:endParaRPr lang="en-US" sz="100" b="0"/>
        </a:p>
        <a:p>
          <a:pPr>
            <a:spcBef>
              <a:spcPts val="0"/>
            </a:spcBef>
          </a:pPr>
          <a:r>
            <a:rPr lang="en-US" sz="700" b="0"/>
            <a:t>-</a:t>
          </a:r>
          <a:r>
            <a:rPr lang="en-US" sz="700" b="0" baseline="0"/>
            <a:t> Spart tid</a:t>
          </a:r>
          <a:endParaRPr lang="en-US" sz="100" b="0" baseline="0"/>
        </a:p>
        <a:p>
          <a:pPr>
            <a:spcBef>
              <a:spcPts val="0"/>
            </a:spcBef>
          </a:pPr>
          <a:r>
            <a:rPr lang="en-US" sz="700" b="0" baseline="0"/>
            <a:t>- Økt kvalitet</a:t>
          </a:r>
          <a:endParaRPr lang="en-US" sz="700" b="0"/>
        </a:p>
      </xdr:txBody>
    </xdr:sp>
    <xdr:clientData/>
  </xdr:twoCellAnchor>
  <xdr:twoCellAnchor editAs="oneCell">
    <xdr:from>
      <xdr:col>8</xdr:col>
      <xdr:colOff>5109882</xdr:colOff>
      <xdr:row>39</xdr:row>
      <xdr:rowOff>23035</xdr:rowOff>
    </xdr:from>
    <xdr:to>
      <xdr:col>12</xdr:col>
      <xdr:colOff>1439483</xdr:colOff>
      <xdr:row>50</xdr:row>
      <xdr:rowOff>138800</xdr:rowOff>
    </xdr:to>
    <xdr:pic>
      <xdr:nvPicPr>
        <xdr:cNvPr id="156" name="Picture 155">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10"/>
        <a:stretch>
          <a:fillRect/>
        </a:stretch>
      </xdr:blipFill>
      <xdr:spPr>
        <a:xfrm>
          <a:off x="9592235" y="10323482"/>
          <a:ext cx="2954519" cy="2088000"/>
        </a:xfrm>
        <a:prstGeom prst="rect">
          <a:avLst/>
        </a:prstGeom>
        <a:ln>
          <a:solidFill>
            <a:sysClr val="windowText" lastClr="000000"/>
          </a:solidFill>
        </a:ln>
      </xdr:spPr>
    </xdr:pic>
    <xdr:clientData/>
  </xdr:twoCellAnchor>
  <xdr:twoCellAnchor>
    <xdr:from>
      <xdr:col>12</xdr:col>
      <xdr:colOff>280411</xdr:colOff>
      <xdr:row>41</xdr:row>
      <xdr:rowOff>152148</xdr:rowOff>
    </xdr:from>
    <xdr:to>
      <xdr:col>12</xdr:col>
      <xdr:colOff>631148</xdr:colOff>
      <xdr:row>43</xdr:row>
      <xdr:rowOff>28717</xdr:rowOff>
    </xdr:to>
    <xdr:pic>
      <xdr:nvPicPr>
        <xdr:cNvPr id="120" name="Picture 119">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0395482">
          <a:off x="11387682" y="10811183"/>
          <a:ext cx="350737" cy="235158"/>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601969</xdr:colOff>
      <xdr:row>43</xdr:row>
      <xdr:rowOff>28615</xdr:rowOff>
    </xdr:from>
    <xdr:to>
      <xdr:col>12</xdr:col>
      <xdr:colOff>952706</xdr:colOff>
      <xdr:row>44</xdr:row>
      <xdr:rowOff>73274</xdr:rowOff>
    </xdr:to>
    <xdr:pic>
      <xdr:nvPicPr>
        <xdr:cNvPr id="121" name="Picture 120">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1366124">
          <a:off x="11709240" y="11046239"/>
          <a:ext cx="350737" cy="223953"/>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353659</xdr:colOff>
      <xdr:row>45</xdr:row>
      <xdr:rowOff>175083</xdr:rowOff>
    </xdr:from>
    <xdr:to>
      <xdr:col>12</xdr:col>
      <xdr:colOff>704396</xdr:colOff>
      <xdr:row>47</xdr:row>
      <xdr:rowOff>40447</xdr:rowOff>
    </xdr:to>
    <xdr:pic>
      <xdr:nvPicPr>
        <xdr:cNvPr id="122" name="Picture 121">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1366124">
          <a:off x="11532199" y="8694243"/>
          <a:ext cx="350737" cy="21588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152685</xdr:colOff>
      <xdr:row>47</xdr:row>
      <xdr:rowOff>46658</xdr:rowOff>
    </xdr:from>
    <xdr:to>
      <xdr:col>12</xdr:col>
      <xdr:colOff>503422</xdr:colOff>
      <xdr:row>48</xdr:row>
      <xdr:rowOff>102522</xdr:rowOff>
    </xdr:to>
    <xdr:pic>
      <xdr:nvPicPr>
        <xdr:cNvPr id="123" name="Picture 122">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056908">
          <a:off x="11331225" y="8916338"/>
          <a:ext cx="350737" cy="231124"/>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8</xdr:col>
      <xdr:colOff>5419577</xdr:colOff>
      <xdr:row>47</xdr:row>
      <xdr:rowOff>65656</xdr:rowOff>
    </xdr:from>
    <xdr:to>
      <xdr:col>8</xdr:col>
      <xdr:colOff>5770314</xdr:colOff>
      <xdr:row>48</xdr:row>
      <xdr:rowOff>121520</xdr:rowOff>
    </xdr:to>
    <xdr:pic>
      <xdr:nvPicPr>
        <xdr:cNvPr id="124" name="Picture 123">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506171">
          <a:off x="9901930" y="11800456"/>
          <a:ext cx="350737" cy="235158"/>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8</xdr:col>
      <xdr:colOff>6135768</xdr:colOff>
      <xdr:row>43</xdr:row>
      <xdr:rowOff>52315</xdr:rowOff>
    </xdr:from>
    <xdr:to>
      <xdr:col>9</xdr:col>
      <xdr:colOff>21085</xdr:colOff>
      <xdr:row>44</xdr:row>
      <xdr:rowOff>96974</xdr:rowOff>
    </xdr:to>
    <xdr:pic>
      <xdr:nvPicPr>
        <xdr:cNvPr id="125" name="Picture 124">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06171">
          <a:off x="10618121" y="11069939"/>
          <a:ext cx="339905" cy="223953"/>
        </a:xfrm>
        <a:prstGeom prst="rect">
          <a:avLst/>
        </a:prstGeom>
        <a:ln w="9525">
          <a:solidFill>
            <a:schemeClr val="bg1">
              <a:lumMod val="75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chemeClr val="accent1"/>
              </a:solidFill>
            </a14:hiddenFill>
          </a:ext>
        </a:extLst>
      </xdr:spPr>
    </xdr:pic>
    <xdr:clientData/>
  </xdr:twoCellAnchor>
  <xdr:twoCellAnchor>
    <xdr:from>
      <xdr:col>12</xdr:col>
      <xdr:colOff>169879</xdr:colOff>
      <xdr:row>41</xdr:row>
      <xdr:rowOff>63585</xdr:rowOff>
    </xdr:from>
    <xdr:to>
      <xdr:col>12</xdr:col>
      <xdr:colOff>1059453</xdr:colOff>
      <xdr:row>45</xdr:row>
      <xdr:rowOff>64572</xdr:rowOff>
    </xdr:to>
    <xdr:sp macro="" textlink="">
      <xdr:nvSpPr>
        <xdr:cNvPr id="126" name="Oval 125">
          <a:extLst>
            <a:ext uri="{FF2B5EF4-FFF2-40B4-BE49-F238E27FC236}">
              <a16:creationId xmlns:a16="http://schemas.microsoft.com/office/drawing/2014/main" id="{00000000-0008-0000-0200-00007E000000}"/>
            </a:ext>
          </a:extLst>
        </xdr:cNvPr>
        <xdr:cNvSpPr/>
      </xdr:nvSpPr>
      <xdr:spPr>
        <a:xfrm>
          <a:off x="11277150" y="10722620"/>
          <a:ext cx="889574" cy="718164"/>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32633</xdr:colOff>
      <xdr:row>45</xdr:row>
      <xdr:rowOff>47424</xdr:rowOff>
    </xdr:from>
    <xdr:to>
      <xdr:col>12</xdr:col>
      <xdr:colOff>922207</xdr:colOff>
      <xdr:row>49</xdr:row>
      <xdr:rowOff>48411</xdr:rowOff>
    </xdr:to>
    <xdr:sp macro="" textlink="">
      <xdr:nvSpPr>
        <xdr:cNvPr id="127" name="Oval 126">
          <a:extLst>
            <a:ext uri="{FF2B5EF4-FFF2-40B4-BE49-F238E27FC236}">
              <a16:creationId xmlns:a16="http://schemas.microsoft.com/office/drawing/2014/main" id="{00000000-0008-0000-0200-00007F000000}"/>
            </a:ext>
          </a:extLst>
        </xdr:cNvPr>
        <xdr:cNvSpPr/>
      </xdr:nvSpPr>
      <xdr:spPr>
        <a:xfrm>
          <a:off x="11211173" y="8566584"/>
          <a:ext cx="889574" cy="702027"/>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925617</xdr:colOff>
      <xdr:row>49</xdr:row>
      <xdr:rowOff>11907</xdr:rowOff>
    </xdr:from>
    <xdr:to>
      <xdr:col>12</xdr:col>
      <xdr:colOff>678656</xdr:colOff>
      <xdr:row>63</xdr:row>
      <xdr:rowOff>107156</xdr:rowOff>
    </xdr:to>
    <xdr:sp macro="" textlink="">
      <xdr:nvSpPr>
        <xdr:cNvPr id="128" name="Freeform 127">
          <a:extLst>
            <a:ext uri="{FF2B5EF4-FFF2-40B4-BE49-F238E27FC236}">
              <a16:creationId xmlns:a16="http://schemas.microsoft.com/office/drawing/2014/main" id="{00000000-0008-0000-0200-000080000000}"/>
            </a:ext>
          </a:extLst>
        </xdr:cNvPr>
        <xdr:cNvSpPr/>
      </xdr:nvSpPr>
      <xdr:spPr>
        <a:xfrm>
          <a:off x="3196377" y="9232107"/>
          <a:ext cx="8660819" cy="2548889"/>
        </a:xfrm>
        <a:custGeom>
          <a:avLst/>
          <a:gdLst>
            <a:gd name="connsiteX0" fmla="*/ 8480321 w 8480321"/>
            <a:gd name="connsiteY0" fmla="*/ 0 h 2881313"/>
            <a:gd name="connsiteX1" fmla="*/ 4396477 w 8480321"/>
            <a:gd name="connsiteY1" fmla="*/ 869156 h 2881313"/>
            <a:gd name="connsiteX2" fmla="*/ 407883 w 8480321"/>
            <a:gd name="connsiteY2" fmla="*/ 1047750 h 2881313"/>
            <a:gd name="connsiteX3" fmla="*/ 336446 w 8480321"/>
            <a:gd name="connsiteY3" fmla="*/ 2881313 h 2881313"/>
          </a:gdLst>
          <a:ahLst/>
          <a:cxnLst>
            <a:cxn ang="0">
              <a:pos x="connsiteX0" y="connsiteY0"/>
            </a:cxn>
            <a:cxn ang="0">
              <a:pos x="connsiteX1" y="connsiteY1"/>
            </a:cxn>
            <a:cxn ang="0">
              <a:pos x="connsiteX2" y="connsiteY2"/>
            </a:cxn>
            <a:cxn ang="0">
              <a:pos x="connsiteX3" y="connsiteY3"/>
            </a:cxn>
          </a:cxnLst>
          <a:rect l="l" t="t" r="r" b="b"/>
          <a:pathLst>
            <a:path w="8480321" h="2881313">
              <a:moveTo>
                <a:pt x="8480321" y="0"/>
              </a:moveTo>
              <a:cubicBezTo>
                <a:pt x="7111102" y="347265"/>
                <a:pt x="5741883" y="694531"/>
                <a:pt x="4396477" y="869156"/>
              </a:cubicBezTo>
              <a:cubicBezTo>
                <a:pt x="3051071" y="1043781"/>
                <a:pt x="1084555" y="712391"/>
                <a:pt x="407883" y="1047750"/>
              </a:cubicBezTo>
              <a:cubicBezTo>
                <a:pt x="-268789" y="1383110"/>
                <a:pt x="33828" y="2132211"/>
                <a:pt x="336446" y="2881313"/>
              </a:cubicBezTo>
            </a:path>
          </a:pathLst>
        </a:cu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0</xdr:col>
      <xdr:colOff>376517</xdr:colOff>
      <xdr:row>62</xdr:row>
      <xdr:rowOff>130611</xdr:rowOff>
    </xdr:from>
    <xdr:to>
      <xdr:col>4</xdr:col>
      <xdr:colOff>1123485</xdr:colOff>
      <xdr:row>74</xdr:row>
      <xdr:rowOff>94672</xdr:rowOff>
    </xdr:to>
    <xdr:pic>
      <xdr:nvPicPr>
        <xdr:cNvPr id="157" name="Picture 156">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8"/>
        <a:stretch>
          <a:fillRect/>
        </a:stretch>
      </xdr:blipFill>
      <xdr:spPr>
        <a:xfrm>
          <a:off x="376517" y="14554823"/>
          <a:ext cx="2988144" cy="2115590"/>
        </a:xfrm>
        <a:prstGeom prst="rect">
          <a:avLst/>
        </a:prstGeom>
        <a:ln>
          <a:solidFill>
            <a:sysClr val="windowText" lastClr="000000"/>
          </a:solidFill>
        </a:ln>
      </xdr:spPr>
    </xdr:pic>
    <xdr:clientData/>
  </xdr:twoCellAnchor>
  <xdr:twoCellAnchor>
    <xdr:from>
      <xdr:col>4</xdr:col>
      <xdr:colOff>869769</xdr:colOff>
      <xdr:row>68</xdr:row>
      <xdr:rowOff>25078</xdr:rowOff>
    </xdr:from>
    <xdr:to>
      <xdr:col>8</xdr:col>
      <xdr:colOff>293269</xdr:colOff>
      <xdr:row>71</xdr:row>
      <xdr:rowOff>80341</xdr:rowOff>
    </xdr:to>
    <xdr:cxnSp macro="">
      <xdr:nvCxnSpPr>
        <xdr:cNvPr id="112" name="Curved Connector 111">
          <a:extLst>
            <a:ext uri="{FF2B5EF4-FFF2-40B4-BE49-F238E27FC236}">
              <a16:creationId xmlns:a16="http://schemas.microsoft.com/office/drawing/2014/main" id="{00000000-0008-0000-0200-000070000000}"/>
            </a:ext>
          </a:extLst>
        </xdr:cNvPr>
        <xdr:cNvCxnSpPr>
          <a:stCxn id="113" idx="5"/>
          <a:endCxn id="12" idx="1"/>
        </xdr:cNvCxnSpPr>
      </xdr:nvCxnSpPr>
      <xdr:spPr>
        <a:xfrm rot="5400000" flipH="1" flipV="1">
          <a:off x="3646711" y="14989288"/>
          <a:ext cx="593146" cy="1664677"/>
        </a:xfrm>
        <a:prstGeom prst="curvedConnector4">
          <a:avLst>
            <a:gd name="adj1" fmla="val -38540"/>
            <a:gd name="adj2" fmla="val 79344"/>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1596820</xdr:colOff>
      <xdr:row>65</xdr:row>
      <xdr:rowOff>161365</xdr:rowOff>
    </xdr:from>
    <xdr:to>
      <xdr:col>4</xdr:col>
      <xdr:colOff>1129553</xdr:colOff>
      <xdr:row>72</xdr:row>
      <xdr:rowOff>71717</xdr:rowOff>
    </xdr:to>
    <xdr:sp macro="" textlink="">
      <xdr:nvSpPr>
        <xdr:cNvPr id="113" name="Oval 112">
          <a:extLst>
            <a:ext uri="{FF2B5EF4-FFF2-40B4-BE49-F238E27FC236}">
              <a16:creationId xmlns:a16="http://schemas.microsoft.com/office/drawing/2014/main" id="{00000000-0008-0000-0200-000071000000}"/>
            </a:ext>
          </a:extLst>
        </xdr:cNvPr>
        <xdr:cNvSpPr/>
      </xdr:nvSpPr>
      <xdr:spPr>
        <a:xfrm>
          <a:off x="1596820" y="15123459"/>
          <a:ext cx="1773909" cy="1165411"/>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403412</xdr:colOff>
      <xdr:row>65</xdr:row>
      <xdr:rowOff>139564</xdr:rowOff>
    </xdr:from>
    <xdr:to>
      <xdr:col>8</xdr:col>
      <xdr:colOff>3680543</xdr:colOff>
      <xdr:row>72</xdr:row>
      <xdr:rowOff>80682</xdr:rowOff>
    </xdr:to>
    <xdr:pic>
      <xdr:nvPicPr>
        <xdr:cNvPr id="170" name="Picture 169">
          <a:extLst>
            <a:ext uri="{FF2B5EF4-FFF2-40B4-BE49-F238E27FC236}">
              <a16:creationId xmlns:a16="http://schemas.microsoft.com/office/drawing/2014/main" id="{00000000-0008-0000-0200-0000AA000000}"/>
            </a:ext>
          </a:extLst>
        </xdr:cNvPr>
        <xdr:cNvPicPr>
          <a:picLocks noChangeAspect="1"/>
        </xdr:cNvPicPr>
      </xdr:nvPicPr>
      <xdr:blipFill>
        <a:blip xmlns:r="http://schemas.openxmlformats.org/officeDocument/2006/relationships" r:embed="rId14"/>
        <a:stretch>
          <a:fillRect/>
        </a:stretch>
      </xdr:blipFill>
      <xdr:spPr>
        <a:xfrm>
          <a:off x="4883972" y="14945224"/>
          <a:ext cx="3277131" cy="1167938"/>
        </a:xfrm>
        <a:prstGeom prst="rect">
          <a:avLst/>
        </a:prstGeom>
        <a:ln>
          <a:solidFill>
            <a:sysClr val="windowText" lastClr="000000"/>
          </a:solidFill>
        </a:ln>
      </xdr:spPr>
    </xdr:pic>
    <xdr:clientData/>
  </xdr:twoCellAnchor>
  <xdr:twoCellAnchor>
    <xdr:from>
      <xdr:col>8</xdr:col>
      <xdr:colOff>1622612</xdr:colOff>
      <xdr:row>67</xdr:row>
      <xdr:rowOff>72576</xdr:rowOff>
    </xdr:from>
    <xdr:to>
      <xdr:col>8</xdr:col>
      <xdr:colOff>2099504</xdr:colOff>
      <xdr:row>73</xdr:row>
      <xdr:rowOff>26894</xdr:rowOff>
    </xdr:to>
    <xdr:sp macro="" textlink="">
      <xdr:nvSpPr>
        <xdr:cNvPr id="75" name="Oval 74">
          <a:extLst>
            <a:ext uri="{FF2B5EF4-FFF2-40B4-BE49-F238E27FC236}">
              <a16:creationId xmlns:a16="http://schemas.microsoft.com/office/drawing/2014/main" id="{00000000-0008-0000-0200-00004B000000}"/>
            </a:ext>
          </a:extLst>
        </xdr:cNvPr>
        <xdr:cNvSpPr/>
      </xdr:nvSpPr>
      <xdr:spPr>
        <a:xfrm>
          <a:off x="6104965" y="15393258"/>
          <a:ext cx="476892" cy="1030083"/>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2090539</xdr:colOff>
      <xdr:row>65</xdr:row>
      <xdr:rowOff>172010</xdr:rowOff>
    </xdr:from>
    <xdr:to>
      <xdr:col>8</xdr:col>
      <xdr:colOff>4989419</xdr:colOff>
      <xdr:row>69</xdr:row>
      <xdr:rowOff>148866</xdr:rowOff>
    </xdr:to>
    <xdr:cxnSp macro="">
      <xdr:nvCxnSpPr>
        <xdr:cNvPr id="77" name="Curved Connector 76">
          <a:extLst>
            <a:ext uri="{FF2B5EF4-FFF2-40B4-BE49-F238E27FC236}">
              <a16:creationId xmlns:a16="http://schemas.microsoft.com/office/drawing/2014/main" id="{00000000-0008-0000-0200-00004D000000}"/>
            </a:ext>
          </a:extLst>
        </xdr:cNvPr>
        <xdr:cNvCxnSpPr/>
      </xdr:nvCxnSpPr>
      <xdr:spPr>
        <a:xfrm flipV="1">
          <a:off x="6572892" y="15134104"/>
          <a:ext cx="2898880" cy="694033"/>
        </a:xfrm>
        <a:prstGeom prst="curvedConnector3">
          <a:avLst>
            <a:gd name="adj1" fmla="val 50000"/>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5109882</xdr:colOff>
      <xdr:row>65</xdr:row>
      <xdr:rowOff>139564</xdr:rowOff>
    </xdr:from>
    <xdr:to>
      <xdr:col>12</xdr:col>
      <xdr:colOff>1676399</xdr:colOff>
      <xdr:row>72</xdr:row>
      <xdr:rowOff>71717</xdr:rowOff>
    </xdr:to>
    <xdr:pic>
      <xdr:nvPicPr>
        <xdr:cNvPr id="172" name="Picture 171">
          <a:extLst>
            <a:ext uri="{FF2B5EF4-FFF2-40B4-BE49-F238E27FC236}">
              <a16:creationId xmlns:a16="http://schemas.microsoft.com/office/drawing/2014/main" id="{00000000-0008-0000-0200-0000AC000000}"/>
            </a:ext>
          </a:extLst>
        </xdr:cNvPr>
        <xdr:cNvPicPr>
          <a:picLocks noChangeAspect="1"/>
        </xdr:cNvPicPr>
      </xdr:nvPicPr>
      <xdr:blipFill rotWithShape="1">
        <a:blip xmlns:r="http://schemas.openxmlformats.org/officeDocument/2006/relationships" r:embed="rId15"/>
        <a:srcRect b="25412"/>
        <a:stretch/>
      </xdr:blipFill>
      <xdr:spPr>
        <a:xfrm>
          <a:off x="9590442" y="14945224"/>
          <a:ext cx="3188297" cy="1158973"/>
        </a:xfrm>
        <a:prstGeom prst="rect">
          <a:avLst/>
        </a:prstGeom>
        <a:ln>
          <a:solidFill>
            <a:sysClr val="windowText" lastClr="000000"/>
          </a:solidFill>
        </a:ln>
      </xdr:spPr>
    </xdr:pic>
    <xdr:clientData/>
  </xdr:twoCellAnchor>
  <xdr:twoCellAnchor editAs="oneCell">
    <xdr:from>
      <xdr:col>0</xdr:col>
      <xdr:colOff>313764</xdr:colOff>
      <xdr:row>87</xdr:row>
      <xdr:rowOff>449382</xdr:rowOff>
    </xdr:from>
    <xdr:to>
      <xdr:col>4</xdr:col>
      <xdr:colOff>1260763</xdr:colOff>
      <xdr:row>92</xdr:row>
      <xdr:rowOff>118464</xdr:rowOff>
    </xdr:to>
    <xdr:pic>
      <xdr:nvPicPr>
        <xdr:cNvPr id="173" name="Picture 172">
          <a:extLst>
            <a:ext uri="{FF2B5EF4-FFF2-40B4-BE49-F238E27FC236}">
              <a16:creationId xmlns:a16="http://schemas.microsoft.com/office/drawing/2014/main" id="{00000000-0008-0000-0200-0000AD000000}"/>
            </a:ext>
          </a:extLst>
        </xdr:cNvPr>
        <xdr:cNvPicPr>
          <a:picLocks noChangeAspect="1"/>
        </xdr:cNvPicPr>
      </xdr:nvPicPr>
      <xdr:blipFill>
        <a:blip xmlns:r="http://schemas.openxmlformats.org/officeDocument/2006/relationships" r:embed="rId14"/>
        <a:stretch>
          <a:fillRect/>
        </a:stretch>
      </xdr:blipFill>
      <xdr:spPr>
        <a:xfrm>
          <a:off x="313764" y="20198629"/>
          <a:ext cx="3188175" cy="1166188"/>
        </a:xfrm>
        <a:prstGeom prst="rect">
          <a:avLst/>
        </a:prstGeom>
        <a:ln>
          <a:solidFill>
            <a:sysClr val="windowText" lastClr="000000"/>
          </a:solidFill>
        </a:ln>
      </xdr:spPr>
    </xdr:pic>
    <xdr:clientData/>
  </xdr:twoCellAnchor>
  <xdr:twoCellAnchor>
    <xdr:from>
      <xdr:col>4</xdr:col>
      <xdr:colOff>513775</xdr:colOff>
      <xdr:row>87</xdr:row>
      <xdr:rowOff>673375</xdr:rowOff>
    </xdr:from>
    <xdr:to>
      <xdr:col>4</xdr:col>
      <xdr:colOff>1191127</xdr:colOff>
      <xdr:row>93</xdr:row>
      <xdr:rowOff>59891</xdr:rowOff>
    </xdr:to>
    <xdr:sp macro="" textlink="">
      <xdr:nvSpPr>
        <xdr:cNvPr id="89" name="Oval 88">
          <a:extLst>
            <a:ext uri="{FF2B5EF4-FFF2-40B4-BE49-F238E27FC236}">
              <a16:creationId xmlns:a16="http://schemas.microsoft.com/office/drawing/2014/main" id="{00000000-0008-0000-0200-000059000000}"/>
            </a:ext>
          </a:extLst>
        </xdr:cNvPr>
        <xdr:cNvSpPr/>
      </xdr:nvSpPr>
      <xdr:spPr>
        <a:xfrm>
          <a:off x="2747638" y="20280838"/>
          <a:ext cx="677352" cy="1046874"/>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313764</xdr:colOff>
      <xdr:row>98</xdr:row>
      <xdr:rowOff>23023</xdr:rowOff>
    </xdr:from>
    <xdr:to>
      <xdr:col>4</xdr:col>
      <xdr:colOff>1264023</xdr:colOff>
      <xdr:row>102</xdr:row>
      <xdr:rowOff>44824</xdr:rowOff>
    </xdr:to>
    <xdr:pic>
      <xdr:nvPicPr>
        <xdr:cNvPr id="176" name="Picture 175">
          <a:extLst>
            <a:ext uri="{FF2B5EF4-FFF2-40B4-BE49-F238E27FC236}">
              <a16:creationId xmlns:a16="http://schemas.microsoft.com/office/drawing/2014/main" id="{00000000-0008-0000-0200-0000B0000000}"/>
            </a:ext>
          </a:extLst>
        </xdr:cNvPr>
        <xdr:cNvPicPr>
          <a:picLocks noChangeAspect="1"/>
        </xdr:cNvPicPr>
      </xdr:nvPicPr>
      <xdr:blipFill rotWithShape="1">
        <a:blip xmlns:r="http://schemas.openxmlformats.org/officeDocument/2006/relationships" r:embed="rId15"/>
        <a:srcRect b="25412"/>
        <a:stretch/>
      </xdr:blipFill>
      <xdr:spPr>
        <a:xfrm>
          <a:off x="313764" y="22345141"/>
          <a:ext cx="3191435" cy="1187212"/>
        </a:xfrm>
        <a:prstGeom prst="rect">
          <a:avLst/>
        </a:prstGeom>
        <a:ln>
          <a:solidFill>
            <a:sysClr val="windowText" lastClr="000000"/>
          </a:solidFill>
        </a:ln>
      </xdr:spPr>
    </xdr:pic>
    <xdr:clientData/>
  </xdr:twoCellAnchor>
  <xdr:twoCellAnchor>
    <xdr:from>
      <xdr:col>0</xdr:col>
      <xdr:colOff>604838</xdr:colOff>
      <xdr:row>98</xdr:row>
      <xdr:rowOff>62446</xdr:rowOff>
    </xdr:from>
    <xdr:to>
      <xdr:col>4</xdr:col>
      <xdr:colOff>821532</xdr:colOff>
      <xdr:row>104</xdr:row>
      <xdr:rowOff>50541</xdr:rowOff>
    </xdr:to>
    <xdr:sp macro="" textlink="">
      <xdr:nvSpPr>
        <xdr:cNvPr id="92" name="Oval 91">
          <a:extLst>
            <a:ext uri="{FF2B5EF4-FFF2-40B4-BE49-F238E27FC236}">
              <a16:creationId xmlns:a16="http://schemas.microsoft.com/office/drawing/2014/main" id="{00000000-0008-0000-0200-00005C000000}"/>
            </a:ext>
          </a:extLst>
        </xdr:cNvPr>
        <xdr:cNvSpPr/>
      </xdr:nvSpPr>
      <xdr:spPr>
        <a:xfrm>
          <a:off x="604838" y="17756086"/>
          <a:ext cx="2487454" cy="103965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502022</xdr:colOff>
      <xdr:row>94</xdr:row>
      <xdr:rowOff>111316</xdr:rowOff>
    </xdr:from>
    <xdr:to>
      <xdr:col>8</xdr:col>
      <xdr:colOff>3691605</xdr:colOff>
      <xdr:row>100</xdr:row>
      <xdr:rowOff>125506</xdr:rowOff>
    </xdr:to>
    <xdr:pic>
      <xdr:nvPicPr>
        <xdr:cNvPr id="180" name="Picture 179">
          <a:extLst>
            <a:ext uri="{FF2B5EF4-FFF2-40B4-BE49-F238E27FC236}">
              <a16:creationId xmlns:a16="http://schemas.microsoft.com/office/drawing/2014/main" id="{00000000-0008-0000-0200-0000B4000000}"/>
            </a:ext>
          </a:extLst>
        </xdr:cNvPr>
        <xdr:cNvPicPr>
          <a:picLocks noChangeAspect="1"/>
        </xdr:cNvPicPr>
      </xdr:nvPicPr>
      <xdr:blipFill rotWithShape="1">
        <a:blip xmlns:r="http://schemas.openxmlformats.org/officeDocument/2006/relationships" r:embed="rId16"/>
        <a:srcRect b="46331"/>
        <a:stretch/>
      </xdr:blipFill>
      <xdr:spPr>
        <a:xfrm>
          <a:off x="4982582" y="21462556"/>
          <a:ext cx="3189583" cy="1134330"/>
        </a:xfrm>
        <a:prstGeom prst="rect">
          <a:avLst/>
        </a:prstGeom>
        <a:ln>
          <a:solidFill>
            <a:sysClr val="windowText" lastClr="000000"/>
          </a:solidFill>
        </a:ln>
      </xdr:spPr>
    </xdr:pic>
    <xdr:clientData/>
  </xdr:twoCellAnchor>
  <xdr:twoCellAnchor>
    <xdr:from>
      <xdr:col>4</xdr:col>
      <xdr:colOff>1091931</xdr:colOff>
      <xdr:row>92</xdr:row>
      <xdr:rowOff>83524</xdr:rowOff>
    </xdr:from>
    <xdr:to>
      <xdr:col>8</xdr:col>
      <xdr:colOff>914403</xdr:colOff>
      <xdr:row>98</xdr:row>
      <xdr:rowOff>107578</xdr:rowOff>
    </xdr:to>
    <xdr:cxnSp macro="">
      <xdr:nvCxnSpPr>
        <xdr:cNvPr id="90" name="Curved Connector 89">
          <a:extLst>
            <a:ext uri="{FF2B5EF4-FFF2-40B4-BE49-F238E27FC236}">
              <a16:creationId xmlns:a16="http://schemas.microsoft.com/office/drawing/2014/main" id="{00000000-0008-0000-0200-00005A000000}"/>
            </a:ext>
          </a:extLst>
        </xdr:cNvPr>
        <xdr:cNvCxnSpPr>
          <a:stCxn id="89" idx="5"/>
        </xdr:cNvCxnSpPr>
      </xdr:nvCxnSpPr>
      <xdr:spPr>
        <a:xfrm rot="16200000" flipH="1">
          <a:off x="3815022" y="20847962"/>
          <a:ext cx="1099819" cy="2063649"/>
        </a:xfrm>
        <a:prstGeom prst="curvedConnector2">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460759</xdr:colOff>
      <xdr:row>98</xdr:row>
      <xdr:rowOff>174171</xdr:rowOff>
    </xdr:from>
    <xdr:to>
      <xdr:col>8</xdr:col>
      <xdr:colOff>2390502</xdr:colOff>
      <xdr:row>103</xdr:row>
      <xdr:rowOff>5822</xdr:rowOff>
    </xdr:to>
    <xdr:cxnSp macro="">
      <xdr:nvCxnSpPr>
        <xdr:cNvPr id="94" name="Curved Connector 93">
          <a:extLst>
            <a:ext uri="{FF2B5EF4-FFF2-40B4-BE49-F238E27FC236}">
              <a16:creationId xmlns:a16="http://schemas.microsoft.com/office/drawing/2014/main" id="{00000000-0008-0000-0200-00005E000000}"/>
            </a:ext>
          </a:extLst>
        </xdr:cNvPr>
        <xdr:cNvCxnSpPr>
          <a:stCxn id="92" idx="5"/>
        </xdr:cNvCxnSpPr>
      </xdr:nvCxnSpPr>
      <xdr:spPr>
        <a:xfrm rot="5400000" flipH="1" flipV="1">
          <a:off x="4213817" y="20657067"/>
          <a:ext cx="1164062" cy="4176555"/>
        </a:xfrm>
        <a:prstGeom prst="curvedConnector4">
          <a:avLst>
            <a:gd name="adj1" fmla="val -44044"/>
            <a:gd name="adj2" fmla="val 52226"/>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313764</xdr:colOff>
      <xdr:row>125</xdr:row>
      <xdr:rowOff>129884</xdr:rowOff>
    </xdr:from>
    <xdr:to>
      <xdr:col>4</xdr:col>
      <xdr:colOff>1271776</xdr:colOff>
      <xdr:row>132</xdr:row>
      <xdr:rowOff>35217</xdr:rowOff>
    </xdr:to>
    <xdr:pic>
      <xdr:nvPicPr>
        <xdr:cNvPr id="185" name="Picture 184">
          <a:extLst>
            <a:ext uri="{FF2B5EF4-FFF2-40B4-BE49-F238E27FC236}">
              <a16:creationId xmlns:a16="http://schemas.microsoft.com/office/drawing/2014/main" id="{00000000-0008-0000-0200-0000B9000000}"/>
            </a:ext>
          </a:extLst>
        </xdr:cNvPr>
        <xdr:cNvPicPr>
          <a:picLocks noChangeAspect="1"/>
        </xdr:cNvPicPr>
      </xdr:nvPicPr>
      <xdr:blipFill rotWithShape="1">
        <a:blip xmlns:r="http://schemas.openxmlformats.org/officeDocument/2006/relationships" r:embed="rId16"/>
        <a:srcRect b="46331"/>
        <a:stretch/>
      </xdr:blipFill>
      <xdr:spPr>
        <a:xfrm>
          <a:off x="313764" y="28487170"/>
          <a:ext cx="3189583" cy="1124533"/>
        </a:xfrm>
        <a:prstGeom prst="rect">
          <a:avLst/>
        </a:prstGeom>
        <a:ln>
          <a:solidFill>
            <a:sysClr val="windowText" lastClr="000000"/>
          </a:solidFill>
        </a:ln>
      </xdr:spPr>
    </xdr:pic>
    <xdr:clientData/>
  </xdr:twoCellAnchor>
  <xdr:twoCellAnchor>
    <xdr:from>
      <xdr:col>0</xdr:col>
      <xdr:colOff>246290</xdr:colOff>
      <xdr:row>126</xdr:row>
      <xdr:rowOff>151720</xdr:rowOff>
    </xdr:from>
    <xdr:to>
      <xdr:col>4</xdr:col>
      <xdr:colOff>1198791</xdr:colOff>
      <xdr:row>132</xdr:row>
      <xdr:rowOff>139814</xdr:rowOff>
    </xdr:to>
    <xdr:sp macro="" textlink="">
      <xdr:nvSpPr>
        <xdr:cNvPr id="107" name="Oval 106">
          <a:extLst>
            <a:ext uri="{FF2B5EF4-FFF2-40B4-BE49-F238E27FC236}">
              <a16:creationId xmlns:a16="http://schemas.microsoft.com/office/drawing/2014/main" id="{00000000-0008-0000-0200-00006B000000}"/>
            </a:ext>
          </a:extLst>
        </xdr:cNvPr>
        <xdr:cNvSpPr/>
      </xdr:nvSpPr>
      <xdr:spPr>
        <a:xfrm>
          <a:off x="246290" y="28683177"/>
          <a:ext cx="3184072" cy="1033123"/>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313764</xdr:colOff>
      <xdr:row>115</xdr:row>
      <xdr:rowOff>377769</xdr:rowOff>
    </xdr:from>
    <xdr:to>
      <xdr:col>4</xdr:col>
      <xdr:colOff>1264023</xdr:colOff>
      <xdr:row>120</xdr:row>
      <xdr:rowOff>138312</xdr:rowOff>
    </xdr:to>
    <xdr:pic>
      <xdr:nvPicPr>
        <xdr:cNvPr id="188" name="Picture 187">
          <a:extLst>
            <a:ext uri="{FF2B5EF4-FFF2-40B4-BE49-F238E27FC236}">
              <a16:creationId xmlns:a16="http://schemas.microsoft.com/office/drawing/2014/main" id="{00000000-0008-0000-0200-0000BC000000}"/>
            </a:ext>
          </a:extLst>
        </xdr:cNvPr>
        <xdr:cNvPicPr>
          <a:picLocks noChangeAspect="1"/>
        </xdr:cNvPicPr>
      </xdr:nvPicPr>
      <xdr:blipFill rotWithShape="1">
        <a:blip xmlns:r="http://schemas.openxmlformats.org/officeDocument/2006/relationships" r:embed="rId15"/>
        <a:srcRect b="25412"/>
        <a:stretch/>
      </xdr:blipFill>
      <xdr:spPr>
        <a:xfrm>
          <a:off x="313764" y="26449055"/>
          <a:ext cx="3181830" cy="1175686"/>
        </a:xfrm>
        <a:prstGeom prst="rect">
          <a:avLst/>
        </a:prstGeom>
        <a:ln>
          <a:solidFill>
            <a:sysClr val="windowText" lastClr="000000"/>
          </a:solidFill>
        </a:ln>
      </xdr:spPr>
    </xdr:pic>
    <xdr:clientData/>
  </xdr:twoCellAnchor>
  <xdr:twoCellAnchor>
    <xdr:from>
      <xdr:col>0</xdr:col>
      <xdr:colOff>295275</xdr:colOff>
      <xdr:row>115</xdr:row>
      <xdr:rowOff>637698</xdr:rowOff>
    </xdr:from>
    <xdr:to>
      <xdr:col>4</xdr:col>
      <xdr:colOff>1247776</xdr:colOff>
      <xdr:row>121</xdr:row>
      <xdr:rowOff>84773</xdr:rowOff>
    </xdr:to>
    <xdr:sp macro="" textlink="">
      <xdr:nvSpPr>
        <xdr:cNvPr id="103" name="Oval 102">
          <a:extLst>
            <a:ext uri="{FF2B5EF4-FFF2-40B4-BE49-F238E27FC236}">
              <a16:creationId xmlns:a16="http://schemas.microsoft.com/office/drawing/2014/main" id="{00000000-0008-0000-0200-000067000000}"/>
            </a:ext>
          </a:extLst>
        </xdr:cNvPr>
        <xdr:cNvSpPr/>
      </xdr:nvSpPr>
      <xdr:spPr>
        <a:xfrm>
          <a:off x="295275" y="26644758"/>
          <a:ext cx="3223261" cy="1039655"/>
        </a:xfrm>
        <a:prstGeom prst="ellipse">
          <a:avLst/>
        </a:prstGeom>
        <a:noFill/>
        <a:ln w="9525">
          <a:solidFill>
            <a:schemeClr val="tx1"/>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435429</xdr:colOff>
      <xdr:row>121</xdr:row>
      <xdr:rowOff>138129</xdr:rowOff>
    </xdr:from>
    <xdr:to>
      <xdr:col>8</xdr:col>
      <xdr:colOff>3704362</xdr:colOff>
      <xdr:row>129</xdr:row>
      <xdr:rowOff>2</xdr:rowOff>
    </xdr:to>
    <xdr:pic>
      <xdr:nvPicPr>
        <xdr:cNvPr id="189" name="Picture 188">
          <a:extLst>
            <a:ext uri="{FF2B5EF4-FFF2-40B4-BE49-F238E27FC236}">
              <a16:creationId xmlns:a16="http://schemas.microsoft.com/office/drawing/2014/main" id="{00000000-0008-0000-0200-0000BD000000}"/>
            </a:ext>
          </a:extLst>
        </xdr:cNvPr>
        <xdr:cNvPicPr>
          <a:picLocks noChangeAspect="1"/>
        </xdr:cNvPicPr>
      </xdr:nvPicPr>
      <xdr:blipFill>
        <a:blip xmlns:r="http://schemas.openxmlformats.org/officeDocument/2006/relationships" r:embed="rId17"/>
        <a:stretch>
          <a:fillRect/>
        </a:stretch>
      </xdr:blipFill>
      <xdr:spPr>
        <a:xfrm>
          <a:off x="4915989" y="27829209"/>
          <a:ext cx="3268933" cy="1263953"/>
        </a:xfrm>
        <a:prstGeom prst="rect">
          <a:avLst/>
        </a:prstGeom>
        <a:ln>
          <a:solidFill>
            <a:sysClr val="windowText" lastClr="000000"/>
          </a:solidFill>
        </a:ln>
      </xdr:spPr>
    </xdr:pic>
    <xdr:clientData/>
  </xdr:twoCellAnchor>
  <xdr:twoCellAnchor>
    <xdr:from>
      <xdr:col>4</xdr:col>
      <xdr:colOff>731219</xdr:colOff>
      <xdr:row>127</xdr:row>
      <xdr:rowOff>167640</xdr:rowOff>
    </xdr:from>
    <xdr:to>
      <xdr:col>8</xdr:col>
      <xdr:colOff>381003</xdr:colOff>
      <xdr:row>131</xdr:row>
      <xdr:rowOff>162820</xdr:rowOff>
    </xdr:to>
    <xdr:cxnSp macro="">
      <xdr:nvCxnSpPr>
        <xdr:cNvPr id="108" name="Curved Connector 107">
          <a:extLst>
            <a:ext uri="{FF2B5EF4-FFF2-40B4-BE49-F238E27FC236}">
              <a16:creationId xmlns:a16="http://schemas.microsoft.com/office/drawing/2014/main" id="{00000000-0008-0000-0200-00006C000000}"/>
            </a:ext>
          </a:extLst>
        </xdr:cNvPr>
        <xdr:cNvCxnSpPr>
          <a:stCxn id="107" idx="5"/>
        </xdr:cNvCxnSpPr>
      </xdr:nvCxnSpPr>
      <xdr:spPr>
        <a:xfrm rot="5400000" flipH="1" flipV="1">
          <a:off x="3568421" y="28313358"/>
          <a:ext cx="696220" cy="1890064"/>
        </a:xfrm>
        <a:prstGeom prst="curvedConnector4">
          <a:avLst>
            <a:gd name="adj1" fmla="val -32834"/>
            <a:gd name="adj2" fmla="val 82527"/>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990600</xdr:colOff>
      <xdr:row>120</xdr:row>
      <xdr:rowOff>45720</xdr:rowOff>
    </xdr:from>
    <xdr:to>
      <xdr:col>8</xdr:col>
      <xdr:colOff>320040</xdr:colOff>
      <xdr:row>123</xdr:row>
      <xdr:rowOff>53340</xdr:rowOff>
    </xdr:to>
    <xdr:cxnSp macro="">
      <xdr:nvCxnSpPr>
        <xdr:cNvPr id="104" name="Curved Connector 103">
          <a:extLst>
            <a:ext uri="{FF2B5EF4-FFF2-40B4-BE49-F238E27FC236}">
              <a16:creationId xmlns:a16="http://schemas.microsoft.com/office/drawing/2014/main" id="{00000000-0008-0000-0200-000068000000}"/>
            </a:ext>
          </a:extLst>
        </xdr:cNvPr>
        <xdr:cNvCxnSpPr/>
      </xdr:nvCxnSpPr>
      <xdr:spPr>
        <a:xfrm>
          <a:off x="3230880" y="27561540"/>
          <a:ext cx="1569720" cy="533400"/>
        </a:xfrm>
        <a:prstGeom prst="curvedConnector3">
          <a:avLst>
            <a:gd name="adj1" fmla="val 50000"/>
          </a:avLst>
        </a:prstGeom>
        <a:ln>
          <a:solidFill>
            <a:sysClr val="windowText" lastClr="000000"/>
          </a:solidFill>
          <a:prstDash val="lg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367655</xdr:colOff>
      <xdr:row>129</xdr:row>
      <xdr:rowOff>38100</xdr:rowOff>
    </xdr:from>
    <xdr:to>
      <xdr:col>8</xdr:col>
      <xdr:colOff>2209800</xdr:colOff>
      <xdr:row>132</xdr:row>
      <xdr:rowOff>76200</xdr:rowOff>
    </xdr:to>
    <xdr:sp macro="" textlink="">
      <xdr:nvSpPr>
        <xdr:cNvPr id="195" name="TextBox 194">
          <a:hlinkClick xmlns:r="http://schemas.openxmlformats.org/officeDocument/2006/relationships" r:id="rId18"/>
          <a:extLst>
            <a:ext uri="{FF2B5EF4-FFF2-40B4-BE49-F238E27FC236}">
              <a16:creationId xmlns:a16="http://schemas.microsoft.com/office/drawing/2014/main" id="{00000000-0008-0000-0200-0000C3000000}"/>
            </a:ext>
          </a:extLst>
        </xdr:cNvPr>
        <xdr:cNvSpPr txBox="1"/>
      </xdr:nvSpPr>
      <xdr:spPr>
        <a:xfrm>
          <a:off x="4848215" y="29131260"/>
          <a:ext cx="1842145"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1"/>
            <a:t>Ligger i dette verktøyet</a:t>
          </a:r>
        </a:p>
        <a:p>
          <a:r>
            <a:rPr lang="en-US" sz="1200" b="0" i="1">
              <a:solidFill>
                <a:srgbClr val="034D67"/>
              </a:solidFill>
            </a:rPr>
            <a:t>TIL VERKTØYET&gt;&gt;&gt;</a:t>
          </a:r>
        </a:p>
        <a:p>
          <a:endParaRPr lang="en-US" sz="1400" b="0" i="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8</xdr:col>
      <xdr:colOff>9524</xdr:colOff>
      <xdr:row>5</xdr:row>
      <xdr:rowOff>9524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303520" y="1295400"/>
          <a:ext cx="9524" cy="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8</xdr:col>
      <xdr:colOff>9524</xdr:colOff>
      <xdr:row>5</xdr:row>
      <xdr:rowOff>9524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303520" y="1295400"/>
          <a:ext cx="9524" cy="9524"/>
        </a:xfrm>
        <a:prstGeom prst="rect">
          <a:avLst/>
        </a:prstGeom>
      </xdr:spPr>
    </xdr:pic>
    <xdr:clientData/>
  </xdr:twoCellAnchor>
  <xdr:twoCellAnchor>
    <xdr:from>
      <xdr:col>0</xdr:col>
      <xdr:colOff>203835</xdr:colOff>
      <xdr:row>33</xdr:row>
      <xdr:rowOff>152400</xdr:rowOff>
    </xdr:from>
    <xdr:to>
      <xdr:col>5</xdr:col>
      <xdr:colOff>333513</xdr:colOff>
      <xdr:row>39</xdr:row>
      <xdr:rowOff>157441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203835" y="8507186"/>
          <a:ext cx="3712892" cy="4304898"/>
          <a:chOff x="6314108" y="2996952"/>
          <a:chExt cx="3463428" cy="3609301"/>
        </a:xfrm>
      </xdr:grpSpPr>
      <xdr:pic>
        <xdr:nvPicPr>
          <xdr:cNvPr id="4" name="Picture 3" descr="Scenarie for Metodikken_v2-02.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4388" b="100000" l="0" r="100000">
                        <a14:foregroundMark x1="56919" y1="29908" x2="74609" y2="58776"/>
                        <a14:foregroundMark x1="85439" y1="73903" x2="86763" y2="80831"/>
                      </a14:backgroundRemoval>
                    </a14:imgEffect>
                  </a14:imgLayer>
                </a14:imgProps>
              </a:ext>
              <a:ext uri="{28A0092B-C50C-407E-A947-70E740481C1C}">
                <a14:useLocalDpi xmlns:a14="http://schemas.microsoft.com/office/drawing/2010/main" val="0"/>
              </a:ext>
            </a:extLst>
          </a:blip>
          <a:stretch>
            <a:fillRect/>
          </a:stretch>
        </xdr:blipFill>
        <xdr:spPr>
          <a:xfrm>
            <a:off x="6314108" y="2996952"/>
            <a:ext cx="3463428" cy="3609301"/>
          </a:xfrm>
          <a:prstGeom prst="rect">
            <a:avLst/>
          </a:prstGeom>
        </xdr:spPr>
      </xdr:pic>
      <xdr:sp macro="" textlink="">
        <xdr:nvSpPr>
          <xdr:cNvPr id="5" name="TextBox 13">
            <a:extLst>
              <a:ext uri="{FF2B5EF4-FFF2-40B4-BE49-F238E27FC236}">
                <a16:creationId xmlns:a16="http://schemas.microsoft.com/office/drawing/2014/main" id="{00000000-0008-0000-0500-000005000000}"/>
              </a:ext>
            </a:extLst>
          </xdr:cNvPr>
          <xdr:cNvSpPr txBox="1"/>
        </xdr:nvSpPr>
        <xdr:spPr>
          <a:xfrm>
            <a:off x="6825208" y="3933056"/>
            <a:ext cx="1152128"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r>
              <a:rPr lang="en-US" sz="1000" b="1"/>
              <a:t>Gevinst-vurdering</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8</xdr:col>
      <xdr:colOff>9524</xdr:colOff>
      <xdr:row>5</xdr:row>
      <xdr:rowOff>9524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303520" y="1295400"/>
          <a:ext cx="9524" cy="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8</xdr:col>
      <xdr:colOff>9524</xdr:colOff>
      <xdr:row>5</xdr:row>
      <xdr:rowOff>9524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5394960" y="1295400"/>
          <a:ext cx="9524" cy="9524"/>
        </a:xfrm>
        <a:prstGeom prst="rect">
          <a:avLst/>
        </a:prstGeom>
      </xdr:spPr>
    </xdr:pic>
    <xdr:clientData/>
  </xdr:twoCellAnchor>
  <xdr:twoCellAnchor editAs="oneCell">
    <xdr:from>
      <xdr:col>11</xdr:col>
      <xdr:colOff>309562</xdr:colOff>
      <xdr:row>32</xdr:row>
      <xdr:rowOff>96581</xdr:rowOff>
    </xdr:from>
    <xdr:to>
      <xdr:col>15</xdr:col>
      <xdr:colOff>476250</xdr:colOff>
      <xdr:row>46</xdr:row>
      <xdr:rowOff>50005</xdr:rowOff>
    </xdr:to>
    <xdr:pic>
      <xdr:nvPicPr>
        <xdr:cNvPr id="3" name="Picture 2" descr="Scenarie for Metodikken_v2-15.jpg">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3670" t="8766" r="32797" b="3933"/>
        <a:stretch/>
      </xdr:blipFill>
      <xdr:spPr>
        <a:xfrm>
          <a:off x="7693342" y="6124001"/>
          <a:ext cx="2818448" cy="29252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
  <sheetViews>
    <sheetView workbookViewId="0">
      <selection activeCell="E8" sqref="E8"/>
    </sheetView>
  </sheetViews>
  <sheetFormatPr baseColWidth="10" defaultColWidth="9.08984375" defaultRowHeight="14.5" x14ac:dyDescent="0.35"/>
  <sheetData>
    <row r="1" spans="1:1" x14ac:dyDescent="0.35">
      <c r="A1" t="s">
        <v>0</v>
      </c>
    </row>
    <row r="2" spans="1:1" x14ac:dyDescent="0.35">
      <c r="A2" t="s">
        <v>1</v>
      </c>
    </row>
    <row r="3" spans="1:1" x14ac:dyDescent="0.35">
      <c r="A3" t="s">
        <v>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M78"/>
  <sheetViews>
    <sheetView showGridLines="0" zoomScale="70" zoomScaleNormal="70" workbookViewId="0">
      <pane ySplit="5" topLeftCell="A6" activePane="bottomLeft" state="frozen"/>
      <selection pane="bottomLeft" activeCell="A3" sqref="A3"/>
    </sheetView>
  </sheetViews>
  <sheetFormatPr baseColWidth="10" defaultColWidth="0" defaultRowHeight="17.5" zeroHeight="1" x14ac:dyDescent="0.35"/>
  <cols>
    <col min="1" max="2" width="32.453125" style="156" customWidth="1"/>
    <col min="3" max="3" width="15.90625" style="156" customWidth="1"/>
    <col min="4" max="4" width="16.36328125" style="156" customWidth="1"/>
    <col min="5" max="5" width="32.453125" style="156" customWidth="1"/>
    <col min="6" max="8" width="22.453125" style="156" customWidth="1"/>
    <col min="9" max="9" width="19.36328125" style="156" customWidth="1"/>
    <col min="10" max="16384" width="9.08984375" style="50" hidden="1"/>
  </cols>
  <sheetData>
    <row r="1" spans="1:12" ht="33.75" customHeight="1" x14ac:dyDescent="0.3">
      <c r="A1" s="299" t="s">
        <v>3</v>
      </c>
      <c r="B1" s="299"/>
      <c r="C1" s="299"/>
      <c r="D1" s="299"/>
      <c r="E1" s="299"/>
      <c r="F1" s="299"/>
      <c r="G1" s="299"/>
      <c r="H1" s="299"/>
      <c r="I1" s="181" t="s">
        <v>3</v>
      </c>
    </row>
    <row r="2" spans="1:12" ht="14" x14ac:dyDescent="0.3">
      <c r="A2" s="51"/>
      <c r="B2" s="51"/>
      <c r="C2" s="51"/>
      <c r="D2" s="51"/>
      <c r="E2" s="51"/>
      <c r="F2" s="51"/>
      <c r="G2" s="51"/>
      <c r="H2" s="51"/>
      <c r="I2" s="51"/>
    </row>
    <row r="3" spans="1:12" ht="25" x14ac:dyDescent="0.3">
      <c r="A3" s="204" t="s">
        <v>116</v>
      </c>
      <c r="B3" s="51"/>
      <c r="C3" s="51"/>
      <c r="D3" s="51"/>
      <c r="E3" s="51"/>
      <c r="F3" s="51"/>
      <c r="G3" s="51"/>
      <c r="H3" s="51"/>
      <c r="I3" s="52"/>
    </row>
    <row r="4" spans="1:12" ht="20" x14ac:dyDescent="0.3">
      <c r="A4" s="53"/>
      <c r="B4" s="51"/>
      <c r="C4" s="51"/>
      <c r="D4" s="51"/>
      <c r="E4" s="51"/>
      <c r="F4" s="51"/>
      <c r="G4" s="51"/>
      <c r="H4" s="51"/>
      <c r="I4" s="51"/>
    </row>
    <row r="5" spans="1:12" ht="54" x14ac:dyDescent="0.3">
      <c r="A5" s="140" t="s">
        <v>8</v>
      </c>
      <c r="B5" s="141" t="s">
        <v>117</v>
      </c>
      <c r="C5" s="141" t="s">
        <v>118</v>
      </c>
      <c r="D5" s="141" t="s">
        <v>119</v>
      </c>
      <c r="E5" s="141" t="s">
        <v>32</v>
      </c>
      <c r="F5" s="141" t="s">
        <v>120</v>
      </c>
      <c r="G5" s="141" t="s">
        <v>121</v>
      </c>
      <c r="H5" s="141" t="s">
        <v>122</v>
      </c>
      <c r="I5" s="142" t="s">
        <v>231</v>
      </c>
    </row>
    <row r="6" spans="1:12" ht="105" x14ac:dyDescent="0.3">
      <c r="A6" s="143" t="s">
        <v>124</v>
      </c>
      <c r="B6" s="143" t="s">
        <v>125</v>
      </c>
      <c r="C6" s="144" t="s">
        <v>126</v>
      </c>
      <c r="D6" s="143" t="s">
        <v>127</v>
      </c>
      <c r="E6" s="143" t="s">
        <v>128</v>
      </c>
      <c r="F6" s="143" t="s">
        <v>129</v>
      </c>
      <c r="G6" s="143" t="s">
        <v>130</v>
      </c>
      <c r="H6" s="143" t="s">
        <v>131</v>
      </c>
      <c r="I6" s="145" t="s">
        <v>132</v>
      </c>
    </row>
    <row r="7" spans="1:12" x14ac:dyDescent="0.3">
      <c r="A7" s="179" t="s">
        <v>82</v>
      </c>
      <c r="B7" s="179"/>
      <c r="C7" s="146"/>
      <c r="D7" s="179"/>
      <c r="E7" s="179"/>
      <c r="F7" s="179"/>
      <c r="G7" s="179"/>
      <c r="H7" s="179"/>
      <c r="I7" s="179"/>
    </row>
    <row r="8" spans="1:12" ht="140" x14ac:dyDescent="0.3">
      <c r="A8" s="179" t="s">
        <v>133</v>
      </c>
      <c r="B8" s="179" t="s">
        <v>134</v>
      </c>
      <c r="C8" s="146">
        <v>42064</v>
      </c>
      <c r="D8" s="179" t="s">
        <v>135</v>
      </c>
      <c r="E8" s="179" t="s">
        <v>136</v>
      </c>
      <c r="F8" s="179" t="s">
        <v>137</v>
      </c>
      <c r="G8" s="179">
        <v>2018</v>
      </c>
      <c r="H8" s="179" t="s">
        <v>138</v>
      </c>
      <c r="I8" s="179" t="s">
        <v>139</v>
      </c>
    </row>
    <row r="9" spans="1:12" ht="52.5" x14ac:dyDescent="0.3">
      <c r="A9" s="179"/>
      <c r="B9" s="179" t="s">
        <v>140</v>
      </c>
      <c r="C9" s="146">
        <v>42064</v>
      </c>
      <c r="D9" s="179" t="s">
        <v>141</v>
      </c>
      <c r="E9" s="179"/>
      <c r="F9" s="179"/>
      <c r="G9" s="179"/>
      <c r="H9" s="179"/>
      <c r="I9" s="179"/>
    </row>
    <row r="10" spans="1:12" ht="87.5" x14ac:dyDescent="0.3">
      <c r="A10" s="179" t="s">
        <v>142</v>
      </c>
      <c r="B10" s="179" t="s">
        <v>134</v>
      </c>
      <c r="C10" s="146">
        <v>42064</v>
      </c>
      <c r="D10" s="179" t="s">
        <v>143</v>
      </c>
      <c r="E10" s="179" t="s">
        <v>144</v>
      </c>
      <c r="F10" s="179" t="s">
        <v>145</v>
      </c>
      <c r="G10" s="179">
        <v>2018</v>
      </c>
      <c r="H10" s="179" t="s">
        <v>146</v>
      </c>
      <c r="I10" s="179" t="s">
        <v>147</v>
      </c>
    </row>
    <row r="11" spans="1:12" ht="52.5" x14ac:dyDescent="0.3">
      <c r="A11" s="179"/>
      <c r="B11" s="179" t="s">
        <v>140</v>
      </c>
      <c r="C11" s="146" t="s">
        <v>148</v>
      </c>
      <c r="D11" s="179" t="s">
        <v>149</v>
      </c>
      <c r="E11" s="179"/>
      <c r="F11" s="179"/>
      <c r="G11" s="179"/>
      <c r="H11" s="179"/>
      <c r="I11" s="179"/>
    </row>
    <row r="12" spans="1:12" ht="122.5" x14ac:dyDescent="0.3">
      <c r="A12" s="179" t="s">
        <v>150</v>
      </c>
      <c r="B12" s="179" t="s">
        <v>151</v>
      </c>
      <c r="C12" s="146">
        <v>42064</v>
      </c>
      <c r="D12" s="179" t="s">
        <v>135</v>
      </c>
      <c r="E12" s="179" t="s">
        <v>152</v>
      </c>
      <c r="F12" s="179" t="s">
        <v>153</v>
      </c>
      <c r="G12" s="179">
        <v>2016</v>
      </c>
      <c r="H12" s="179" t="s">
        <v>154</v>
      </c>
      <c r="I12" s="179" t="s">
        <v>147</v>
      </c>
    </row>
    <row r="13" spans="1:12" ht="105" x14ac:dyDescent="0.3">
      <c r="A13" s="179"/>
      <c r="B13" s="179" t="s">
        <v>155</v>
      </c>
      <c r="C13" s="146">
        <v>42064</v>
      </c>
      <c r="D13" s="179" t="s">
        <v>141</v>
      </c>
      <c r="E13" s="179" t="s">
        <v>156</v>
      </c>
      <c r="F13" s="179" t="s">
        <v>157</v>
      </c>
      <c r="G13" s="179"/>
      <c r="H13" s="179"/>
      <c r="I13" s="179"/>
    </row>
    <row r="14" spans="1:12" ht="35" x14ac:dyDescent="0.3">
      <c r="A14" s="179"/>
      <c r="B14" s="179" t="s">
        <v>134</v>
      </c>
      <c r="C14" s="146">
        <v>42064</v>
      </c>
      <c r="D14" s="179" t="s">
        <v>143</v>
      </c>
      <c r="E14" s="179"/>
      <c r="F14" s="179"/>
      <c r="G14" s="179"/>
      <c r="H14" s="179"/>
      <c r="I14" s="179"/>
    </row>
    <row r="15" spans="1:12" ht="52.5" x14ac:dyDescent="0.3">
      <c r="A15" s="179"/>
      <c r="B15" s="179" t="s">
        <v>140</v>
      </c>
      <c r="C15" s="146" t="s">
        <v>148</v>
      </c>
      <c r="D15" s="179" t="s">
        <v>149</v>
      </c>
      <c r="E15" s="179"/>
      <c r="F15" s="179"/>
      <c r="G15" s="179"/>
      <c r="H15" s="179"/>
      <c r="I15" s="179"/>
    </row>
    <row r="16" spans="1:12" s="28" customFormat="1" ht="9.9" customHeight="1" x14ac:dyDescent="0.35">
      <c r="A16" s="54"/>
      <c r="B16" s="55"/>
      <c r="C16" s="55"/>
      <c r="D16" s="55"/>
      <c r="E16" s="55"/>
      <c r="F16" s="55"/>
      <c r="G16" s="55"/>
      <c r="H16" s="55"/>
      <c r="I16" s="55"/>
      <c r="J16" s="55"/>
      <c r="K16" s="55"/>
      <c r="L16" s="56"/>
    </row>
    <row r="17" spans="1:12" s="28" customFormat="1" ht="25.25" customHeight="1" x14ac:dyDescent="0.35">
      <c r="A17" s="300" t="s">
        <v>165</v>
      </c>
      <c r="B17" s="301"/>
      <c r="C17" s="301"/>
      <c r="D17" s="301"/>
      <c r="E17" s="301"/>
      <c r="F17" s="301"/>
      <c r="G17" s="301"/>
      <c r="H17" s="301"/>
      <c r="I17" s="301"/>
      <c r="J17" s="57"/>
      <c r="K17" s="57"/>
      <c r="L17" s="58"/>
    </row>
    <row r="18" spans="1:12" x14ac:dyDescent="0.3">
      <c r="A18" s="147" t="str">
        <f t="shared" ref="A18:A49" si="0">IF(K18&lt;999,INDEX(gevinstvurdering,K18,1),"")</f>
        <v/>
      </c>
      <c r="B18" s="148"/>
      <c r="C18" s="149"/>
      <c r="D18" s="206"/>
      <c r="E18" s="150" t="str">
        <f t="shared" ref="E18:E49" si="1">IF(K18&lt;999,INDEX(gevinstvurdering,K18,2),"")</f>
        <v/>
      </c>
      <c r="F18" s="151"/>
      <c r="G18" s="149"/>
      <c r="H18" s="151"/>
      <c r="I18" s="200"/>
      <c r="J18" s="50">
        <v>1</v>
      </c>
      <c r="K18" s="50">
        <f t="array" ref="K18">SMALL(ROW(Gevinstvurdering_mal!$M$18:$M$100)*IF(LEN(Gevinstvurdering_mal!$M$18:$M$100)&gt;1,1,999), J18)</f>
        <v>17982</v>
      </c>
    </row>
    <row r="19" spans="1:12" x14ac:dyDescent="0.3">
      <c r="A19" s="147" t="str">
        <f t="shared" si="0"/>
        <v/>
      </c>
      <c r="B19" s="148"/>
      <c r="C19" s="151"/>
      <c r="D19" s="207"/>
      <c r="E19" s="150" t="str">
        <f t="shared" si="1"/>
        <v/>
      </c>
      <c r="F19" s="151"/>
      <c r="G19" s="151"/>
      <c r="H19" s="151"/>
      <c r="I19" s="200"/>
      <c r="J19" s="50">
        <v>2</v>
      </c>
      <c r="K19" s="50">
        <f t="array" ref="K19">SMALL(ROW(Gevinstvurdering_mal!$M$18:$M$100)*IF(LEN(Gevinstvurdering_mal!$M$18:$M$100)&gt;1,1,999), J19)</f>
        <v>18981</v>
      </c>
    </row>
    <row r="20" spans="1:12" x14ac:dyDescent="0.3">
      <c r="A20" s="147" t="str">
        <f t="shared" si="0"/>
        <v/>
      </c>
      <c r="B20" s="148"/>
      <c r="C20" s="151"/>
      <c r="D20" s="151"/>
      <c r="E20" s="150" t="str">
        <f t="shared" si="1"/>
        <v/>
      </c>
      <c r="F20" s="151"/>
      <c r="G20" s="151"/>
      <c r="H20" s="151"/>
      <c r="I20" s="200"/>
      <c r="J20" s="50">
        <v>3</v>
      </c>
      <c r="K20" s="50">
        <f t="array" ref="K20">SMALL(ROW(Gevinstvurdering_mal!$M$18:$M$100)*IF(LEN(Gevinstvurdering_mal!$M$18:$M$100)&gt;1,1,999), J20)</f>
        <v>19980</v>
      </c>
    </row>
    <row r="21" spans="1:12" x14ac:dyDescent="0.3">
      <c r="A21" s="147" t="str">
        <f t="shared" si="0"/>
        <v/>
      </c>
      <c r="B21" s="148"/>
      <c r="C21" s="151"/>
      <c r="D21" s="151"/>
      <c r="E21" s="150" t="str">
        <f t="shared" si="1"/>
        <v/>
      </c>
      <c r="F21" s="151"/>
      <c r="G21" s="151"/>
      <c r="H21" s="151"/>
      <c r="I21" s="200"/>
      <c r="J21" s="50">
        <v>4</v>
      </c>
      <c r="K21" s="50">
        <f t="array" ref="K21">SMALL(ROW(Gevinstvurdering_mal!$M$18:$M$100)*IF(LEN(Gevinstvurdering_mal!$M$18:$M$100)&gt;1,1,999), J21)</f>
        <v>20979</v>
      </c>
    </row>
    <row r="22" spans="1:12" x14ac:dyDescent="0.3">
      <c r="A22" s="147" t="str">
        <f t="shared" si="0"/>
        <v/>
      </c>
      <c r="B22" s="148"/>
      <c r="C22" s="151"/>
      <c r="D22" s="151"/>
      <c r="E22" s="150" t="str">
        <f t="shared" si="1"/>
        <v/>
      </c>
      <c r="F22" s="151"/>
      <c r="G22" s="151"/>
      <c r="H22" s="151"/>
      <c r="I22" s="200"/>
      <c r="J22" s="50">
        <v>5</v>
      </c>
      <c r="K22" s="50">
        <f t="array" ref="K22">SMALL(ROW(Gevinstvurdering_mal!$M$18:$M$100)*IF(LEN(Gevinstvurdering_mal!$M$18:$M$100)&gt;1,1,999), J22)</f>
        <v>21978</v>
      </c>
    </row>
    <row r="23" spans="1:12" x14ac:dyDescent="0.3">
      <c r="A23" s="147" t="str">
        <f t="shared" si="0"/>
        <v/>
      </c>
      <c r="B23" s="148"/>
      <c r="C23" s="151"/>
      <c r="D23" s="151"/>
      <c r="E23" s="150" t="str">
        <f t="shared" si="1"/>
        <v/>
      </c>
      <c r="F23" s="151"/>
      <c r="G23" s="151"/>
      <c r="H23" s="151"/>
      <c r="I23" s="200"/>
      <c r="J23" s="50">
        <v>6</v>
      </c>
      <c r="K23" s="50">
        <f t="array" ref="K23">SMALL(ROW(Gevinstvurdering_mal!$M$18:$M$100)*IF(LEN(Gevinstvurdering_mal!$M$18:$M$100)&gt;1,1,999), J23)</f>
        <v>22977</v>
      </c>
    </row>
    <row r="24" spans="1:12" x14ac:dyDescent="0.3">
      <c r="A24" s="147" t="str">
        <f t="shared" si="0"/>
        <v/>
      </c>
      <c r="B24" s="148"/>
      <c r="C24" s="151"/>
      <c r="D24" s="151"/>
      <c r="E24" s="150" t="str">
        <f t="shared" si="1"/>
        <v/>
      </c>
      <c r="F24" s="151"/>
      <c r="G24" s="151"/>
      <c r="H24" s="151"/>
      <c r="I24" s="200"/>
      <c r="J24" s="50">
        <v>7</v>
      </c>
      <c r="K24" s="50">
        <f t="array" ref="K24">SMALL(ROW(Gevinstvurdering_mal!$M$18:$M$100)*IF(LEN(Gevinstvurdering_mal!$M$18:$M$100)&gt;1,1,999), J24)</f>
        <v>23976</v>
      </c>
    </row>
    <row r="25" spans="1:12" x14ac:dyDescent="0.3">
      <c r="A25" s="147" t="str">
        <f t="shared" si="0"/>
        <v/>
      </c>
      <c r="B25" s="148"/>
      <c r="C25" s="151"/>
      <c r="D25" s="151"/>
      <c r="E25" s="150" t="str">
        <f t="shared" si="1"/>
        <v/>
      </c>
      <c r="F25" s="151"/>
      <c r="G25" s="151"/>
      <c r="H25" s="151"/>
      <c r="I25" s="200"/>
      <c r="J25" s="50">
        <v>8</v>
      </c>
      <c r="K25" s="50">
        <f t="array" ref="K25">SMALL(ROW(Gevinstvurdering_mal!$M$18:$M$100)*IF(LEN(Gevinstvurdering_mal!$M$18:$M$100)&gt;1,1,999), J25)</f>
        <v>24975</v>
      </c>
    </row>
    <row r="26" spans="1:12" x14ac:dyDescent="0.3">
      <c r="A26" s="147" t="str">
        <f t="shared" si="0"/>
        <v/>
      </c>
      <c r="B26" s="148"/>
      <c r="C26" s="151"/>
      <c r="D26" s="151"/>
      <c r="E26" s="150" t="str">
        <f t="shared" si="1"/>
        <v/>
      </c>
      <c r="F26" s="151"/>
      <c r="G26" s="151"/>
      <c r="H26" s="151"/>
      <c r="I26" s="200"/>
      <c r="J26" s="50">
        <v>9</v>
      </c>
      <c r="K26" s="50">
        <f t="array" ref="K26">SMALL(ROW(Gevinstvurdering_mal!$M$18:$M$100)*IF(LEN(Gevinstvurdering_mal!$M$18:$M$100)&gt;1,1,999), J26)</f>
        <v>25974</v>
      </c>
    </row>
    <row r="27" spans="1:12" x14ac:dyDescent="0.3">
      <c r="A27" s="147" t="str">
        <f t="shared" si="0"/>
        <v/>
      </c>
      <c r="B27" s="148"/>
      <c r="C27" s="151"/>
      <c r="D27" s="151"/>
      <c r="E27" s="150" t="str">
        <f t="shared" si="1"/>
        <v/>
      </c>
      <c r="F27" s="151"/>
      <c r="G27" s="151"/>
      <c r="H27" s="151"/>
      <c r="I27" s="200"/>
      <c r="J27" s="50">
        <v>10</v>
      </c>
      <c r="K27" s="50">
        <f t="array" ref="K27">SMALL(ROW(Gevinstvurdering_mal!$M$18:$M$100)*IF(LEN(Gevinstvurdering_mal!$M$18:$M$100)&gt;1,1,999), J27)</f>
        <v>26973</v>
      </c>
    </row>
    <row r="28" spans="1:12" x14ac:dyDescent="0.3">
      <c r="A28" s="147" t="str">
        <f t="shared" si="0"/>
        <v/>
      </c>
      <c r="B28" s="148"/>
      <c r="C28" s="151"/>
      <c r="D28" s="151"/>
      <c r="E28" s="150" t="str">
        <f t="shared" si="1"/>
        <v/>
      </c>
      <c r="F28" s="151"/>
      <c r="G28" s="151"/>
      <c r="H28" s="151"/>
      <c r="I28" s="200"/>
      <c r="J28" s="50">
        <v>11</v>
      </c>
      <c r="K28" s="50">
        <f t="array" ref="K28">SMALL(ROW(Gevinstvurdering_mal!$M$18:$M$100)*IF(LEN(Gevinstvurdering_mal!$M$18:$M$100)&gt;1,1,999), J28)</f>
        <v>27972</v>
      </c>
    </row>
    <row r="29" spans="1:12" x14ac:dyDescent="0.3">
      <c r="A29" s="147" t="str">
        <f t="shared" si="0"/>
        <v/>
      </c>
      <c r="B29" s="148"/>
      <c r="C29" s="151"/>
      <c r="D29" s="151"/>
      <c r="E29" s="150" t="str">
        <f t="shared" si="1"/>
        <v/>
      </c>
      <c r="F29" s="151"/>
      <c r="G29" s="151"/>
      <c r="H29" s="151"/>
      <c r="I29" s="200"/>
      <c r="J29" s="50">
        <v>12</v>
      </c>
      <c r="K29" s="50">
        <f t="array" ref="K29">SMALL(ROW(Gevinstvurdering_mal!$M$18:$M$100)*IF(LEN(Gevinstvurdering_mal!$M$18:$M$100)&gt;1,1,999), J29)</f>
        <v>28971</v>
      </c>
    </row>
    <row r="30" spans="1:12" x14ac:dyDescent="0.3">
      <c r="A30" s="147" t="str">
        <f t="shared" si="0"/>
        <v/>
      </c>
      <c r="B30" s="148"/>
      <c r="C30" s="151"/>
      <c r="D30" s="151"/>
      <c r="E30" s="150" t="str">
        <f t="shared" si="1"/>
        <v/>
      </c>
      <c r="F30" s="151"/>
      <c r="G30" s="151"/>
      <c r="H30" s="151"/>
      <c r="I30" s="200"/>
      <c r="J30" s="50">
        <v>13</v>
      </c>
      <c r="K30" s="50">
        <f t="array" ref="K30">SMALL(ROW(Gevinstvurdering_mal!$M$18:$M$100)*IF(LEN(Gevinstvurdering_mal!$M$18:$M$100)&gt;1,1,999), J30)</f>
        <v>29970</v>
      </c>
    </row>
    <row r="31" spans="1:12" x14ac:dyDescent="0.3">
      <c r="A31" s="147" t="str">
        <f t="shared" si="0"/>
        <v/>
      </c>
      <c r="B31" s="148"/>
      <c r="C31" s="151"/>
      <c r="D31" s="151"/>
      <c r="E31" s="150" t="str">
        <f t="shared" si="1"/>
        <v/>
      </c>
      <c r="F31" s="151"/>
      <c r="G31" s="151"/>
      <c r="H31" s="151"/>
      <c r="I31" s="200"/>
      <c r="J31" s="50">
        <v>14</v>
      </c>
      <c r="K31" s="50">
        <f t="array" ref="K31">SMALL(ROW(Gevinstvurdering_mal!$M$18:$M$100)*IF(LEN(Gevinstvurdering_mal!$M$18:$M$100)&gt;1,1,999), J31)</f>
        <v>30969</v>
      </c>
    </row>
    <row r="32" spans="1:12" x14ac:dyDescent="0.3">
      <c r="A32" s="147" t="str">
        <f t="shared" si="0"/>
        <v/>
      </c>
      <c r="B32" s="148"/>
      <c r="C32" s="151"/>
      <c r="D32" s="151"/>
      <c r="E32" s="150" t="str">
        <f t="shared" si="1"/>
        <v/>
      </c>
      <c r="F32" s="151"/>
      <c r="G32" s="151"/>
      <c r="H32" s="151"/>
      <c r="I32" s="200"/>
      <c r="J32" s="50">
        <v>15</v>
      </c>
      <c r="K32" s="50">
        <f t="array" ref="K32">SMALL(ROW(Gevinstvurdering_mal!$M$18:$M$100)*IF(LEN(Gevinstvurdering_mal!$M$18:$M$100)&gt;1,1,999), J32)</f>
        <v>31968</v>
      </c>
    </row>
    <row r="33" spans="1:11" x14ac:dyDescent="0.3">
      <c r="A33" s="147" t="str">
        <f t="shared" si="0"/>
        <v/>
      </c>
      <c r="B33" s="148"/>
      <c r="C33" s="151"/>
      <c r="D33" s="151"/>
      <c r="E33" s="150" t="str">
        <f t="shared" si="1"/>
        <v/>
      </c>
      <c r="F33" s="151"/>
      <c r="G33" s="151"/>
      <c r="H33" s="151"/>
      <c r="I33" s="200"/>
      <c r="J33" s="50">
        <v>16</v>
      </c>
      <c r="K33" s="50">
        <f t="array" ref="K33">SMALL(ROW(Gevinstvurdering_mal!$M$18:$M$100)*IF(LEN(Gevinstvurdering_mal!$M$18:$M$100)&gt;1,1,999), J33)</f>
        <v>32967</v>
      </c>
    </row>
    <row r="34" spans="1:11" x14ac:dyDescent="0.3">
      <c r="A34" s="147" t="str">
        <f t="shared" si="0"/>
        <v/>
      </c>
      <c r="B34" s="148"/>
      <c r="C34" s="151"/>
      <c r="D34" s="151"/>
      <c r="E34" s="150" t="str">
        <f t="shared" si="1"/>
        <v/>
      </c>
      <c r="F34" s="151"/>
      <c r="G34" s="151"/>
      <c r="H34" s="151"/>
      <c r="I34" s="200"/>
      <c r="J34" s="50">
        <v>17</v>
      </c>
      <c r="K34" s="50">
        <f t="array" ref="K34">SMALL(ROW(Gevinstvurdering_mal!$M$18:$M$100)*IF(LEN(Gevinstvurdering_mal!$M$18:$M$100)&gt;1,1,999), J34)</f>
        <v>33966</v>
      </c>
    </row>
    <row r="35" spans="1:11" x14ac:dyDescent="0.3">
      <c r="A35" s="147" t="str">
        <f t="shared" si="0"/>
        <v/>
      </c>
      <c r="B35" s="148"/>
      <c r="C35" s="151"/>
      <c r="D35" s="151"/>
      <c r="E35" s="150" t="str">
        <f t="shared" si="1"/>
        <v/>
      </c>
      <c r="F35" s="151"/>
      <c r="G35" s="151"/>
      <c r="H35" s="151"/>
      <c r="I35" s="200"/>
      <c r="J35" s="50">
        <v>18</v>
      </c>
      <c r="K35" s="50">
        <f t="array" ref="K35">SMALL(ROW(Gevinstvurdering_mal!$M$18:$M$100)*IF(LEN(Gevinstvurdering_mal!$M$18:$M$100)&gt;1,1,999), J35)</f>
        <v>34965</v>
      </c>
    </row>
    <row r="36" spans="1:11" x14ac:dyDescent="0.3">
      <c r="A36" s="147" t="str">
        <f t="shared" si="0"/>
        <v/>
      </c>
      <c r="B36" s="152"/>
      <c r="C36" s="153"/>
      <c r="D36" s="153"/>
      <c r="E36" s="150" t="str">
        <f t="shared" si="1"/>
        <v/>
      </c>
      <c r="F36" s="153"/>
      <c r="G36" s="153"/>
      <c r="H36" s="153"/>
      <c r="I36" s="201"/>
      <c r="J36" s="50">
        <v>19</v>
      </c>
      <c r="K36" s="50">
        <f t="array" ref="K36">SMALL(ROW(Gevinstvurdering_mal!$M$18:$M$100)*IF(LEN(Gevinstvurdering_mal!$M$18:$M$100)&gt;1,1,999), J36)</f>
        <v>35964</v>
      </c>
    </row>
    <row r="37" spans="1:11" x14ac:dyDescent="0.3">
      <c r="A37" s="147" t="str">
        <f t="shared" si="0"/>
        <v/>
      </c>
      <c r="B37" s="152"/>
      <c r="C37" s="153"/>
      <c r="D37" s="153"/>
      <c r="E37" s="150" t="str">
        <f t="shared" si="1"/>
        <v/>
      </c>
      <c r="F37" s="153"/>
      <c r="G37" s="153"/>
      <c r="H37" s="153"/>
      <c r="I37" s="201"/>
      <c r="J37" s="50">
        <v>20</v>
      </c>
      <c r="K37" s="50">
        <f t="array" ref="K37">SMALL(ROW(Gevinstvurdering_mal!$M$18:$M$100)*IF(LEN(Gevinstvurdering_mal!$M$18:$M$100)&gt;1,1,999), J37)</f>
        <v>36963</v>
      </c>
    </row>
    <row r="38" spans="1:11" x14ac:dyDescent="0.3">
      <c r="A38" s="147" t="str">
        <f t="shared" si="0"/>
        <v/>
      </c>
      <c r="B38" s="152"/>
      <c r="C38" s="153"/>
      <c r="D38" s="153"/>
      <c r="E38" s="150" t="str">
        <f t="shared" si="1"/>
        <v/>
      </c>
      <c r="F38" s="153"/>
      <c r="G38" s="153"/>
      <c r="H38" s="153"/>
      <c r="I38" s="201"/>
      <c r="J38" s="50">
        <v>21</v>
      </c>
      <c r="K38" s="50">
        <f t="array" ref="K38">SMALL(ROW(Gevinstvurdering_mal!$M$18:$M$100)*IF(LEN(Gevinstvurdering_mal!$M$18:$M$100)&gt;1,1,999), J38)</f>
        <v>37962</v>
      </c>
    </row>
    <row r="39" spans="1:11" x14ac:dyDescent="0.3">
      <c r="A39" s="147" t="str">
        <f t="shared" si="0"/>
        <v/>
      </c>
      <c r="B39" s="152"/>
      <c r="C39" s="153"/>
      <c r="D39" s="153"/>
      <c r="E39" s="150" t="str">
        <f t="shared" si="1"/>
        <v/>
      </c>
      <c r="F39" s="153"/>
      <c r="G39" s="153"/>
      <c r="H39" s="153"/>
      <c r="I39" s="201"/>
      <c r="J39" s="50">
        <v>22</v>
      </c>
      <c r="K39" s="50">
        <f t="array" ref="K39">SMALL(ROW(Gevinstvurdering_mal!$M$18:$M$100)*IF(LEN(Gevinstvurdering_mal!$M$18:$M$100)&gt;1,1,999), J39)</f>
        <v>38961</v>
      </c>
    </row>
    <row r="40" spans="1:11" x14ac:dyDescent="0.3">
      <c r="A40" s="147" t="str">
        <f t="shared" si="0"/>
        <v/>
      </c>
      <c r="B40" s="152"/>
      <c r="C40" s="153"/>
      <c r="D40" s="153"/>
      <c r="E40" s="150" t="str">
        <f t="shared" si="1"/>
        <v/>
      </c>
      <c r="F40" s="153"/>
      <c r="G40" s="153"/>
      <c r="H40" s="153"/>
      <c r="I40" s="201"/>
      <c r="J40" s="50">
        <v>23</v>
      </c>
      <c r="K40" s="50">
        <f t="array" ref="K40">SMALL(ROW(Gevinstvurdering_mal!$M$18:$M$100)*IF(LEN(Gevinstvurdering_mal!$M$18:$M$100)&gt;1,1,999), J40)</f>
        <v>39960</v>
      </c>
    </row>
    <row r="41" spans="1:11" x14ac:dyDescent="0.3">
      <c r="A41" s="147" t="str">
        <f t="shared" si="0"/>
        <v/>
      </c>
      <c r="B41" s="152"/>
      <c r="C41" s="153"/>
      <c r="D41" s="153"/>
      <c r="E41" s="150" t="str">
        <f t="shared" si="1"/>
        <v/>
      </c>
      <c r="F41" s="153"/>
      <c r="G41" s="153"/>
      <c r="H41" s="153"/>
      <c r="I41" s="201"/>
      <c r="J41" s="50">
        <v>24</v>
      </c>
      <c r="K41" s="50">
        <f t="array" ref="K41">SMALL(ROW(Gevinstvurdering_mal!$M$18:$M$100)*IF(LEN(Gevinstvurdering_mal!$M$18:$M$100)&gt;1,1,999), J41)</f>
        <v>40959</v>
      </c>
    </row>
    <row r="42" spans="1:11" x14ac:dyDescent="0.3">
      <c r="A42" s="147" t="str">
        <f t="shared" si="0"/>
        <v/>
      </c>
      <c r="B42" s="152"/>
      <c r="C42" s="153"/>
      <c r="D42" s="153"/>
      <c r="E42" s="150" t="str">
        <f t="shared" si="1"/>
        <v/>
      </c>
      <c r="F42" s="153"/>
      <c r="G42" s="153"/>
      <c r="H42" s="153"/>
      <c r="I42" s="201"/>
      <c r="J42" s="50">
        <v>25</v>
      </c>
      <c r="K42" s="50">
        <f t="array" ref="K42">SMALL(ROW(Gevinstvurdering_mal!$M$18:$M$100)*IF(LEN(Gevinstvurdering_mal!$M$18:$M$100)&gt;1,1,999), J42)</f>
        <v>41958</v>
      </c>
    </row>
    <row r="43" spans="1:11" x14ac:dyDescent="0.3">
      <c r="A43" s="147" t="str">
        <f t="shared" si="0"/>
        <v/>
      </c>
      <c r="B43" s="152"/>
      <c r="C43" s="153"/>
      <c r="D43" s="153"/>
      <c r="E43" s="150" t="str">
        <f t="shared" si="1"/>
        <v/>
      </c>
      <c r="F43" s="153"/>
      <c r="G43" s="153"/>
      <c r="H43" s="153"/>
      <c r="I43" s="201"/>
      <c r="J43" s="50">
        <v>26</v>
      </c>
      <c r="K43" s="50">
        <f t="array" ref="K43">SMALL(ROW(Gevinstvurdering_mal!$M$18:$M$100)*IF(LEN(Gevinstvurdering_mal!$M$18:$M$100)&gt;1,1,999), J43)</f>
        <v>42957</v>
      </c>
    </row>
    <row r="44" spans="1:11" x14ac:dyDescent="0.3">
      <c r="A44" s="147" t="str">
        <f t="shared" si="0"/>
        <v/>
      </c>
      <c r="B44" s="152"/>
      <c r="C44" s="153"/>
      <c r="D44" s="153"/>
      <c r="E44" s="150" t="str">
        <f t="shared" si="1"/>
        <v/>
      </c>
      <c r="F44" s="153"/>
      <c r="G44" s="153"/>
      <c r="H44" s="153"/>
      <c r="I44" s="201"/>
      <c r="J44" s="50">
        <v>27</v>
      </c>
      <c r="K44" s="50">
        <f t="array" ref="K44">SMALL(ROW(Gevinstvurdering_mal!$M$18:$M$100)*IF(LEN(Gevinstvurdering_mal!$M$18:$M$100)&gt;1,1,999), J44)</f>
        <v>43956</v>
      </c>
    </row>
    <row r="45" spans="1:11" x14ac:dyDescent="0.3">
      <c r="A45" s="147" t="str">
        <f t="shared" si="0"/>
        <v/>
      </c>
      <c r="B45" s="152"/>
      <c r="C45" s="153"/>
      <c r="D45" s="153"/>
      <c r="E45" s="150" t="str">
        <f t="shared" si="1"/>
        <v/>
      </c>
      <c r="F45" s="153"/>
      <c r="G45" s="153"/>
      <c r="H45" s="153"/>
      <c r="I45" s="201"/>
      <c r="J45" s="50">
        <v>28</v>
      </c>
      <c r="K45" s="50">
        <f t="array" ref="K45">SMALL(ROW(Gevinstvurdering_mal!$M$18:$M$100)*IF(LEN(Gevinstvurdering_mal!$M$18:$M$100)&gt;1,1,999), J45)</f>
        <v>44955</v>
      </c>
    </row>
    <row r="46" spans="1:11" x14ac:dyDescent="0.3">
      <c r="A46" s="147" t="str">
        <f t="shared" si="0"/>
        <v/>
      </c>
      <c r="B46" s="152"/>
      <c r="C46" s="153"/>
      <c r="D46" s="153"/>
      <c r="E46" s="150" t="str">
        <f t="shared" si="1"/>
        <v/>
      </c>
      <c r="F46" s="153"/>
      <c r="G46" s="153"/>
      <c r="H46" s="153"/>
      <c r="I46" s="201"/>
      <c r="J46" s="50">
        <v>29</v>
      </c>
      <c r="K46" s="50">
        <f t="array" ref="K46">SMALL(ROW(Gevinstvurdering_mal!$M$18:$M$100)*IF(LEN(Gevinstvurdering_mal!$M$18:$M$100)&gt;1,1,999), J46)</f>
        <v>45954</v>
      </c>
    </row>
    <row r="47" spans="1:11" x14ac:dyDescent="0.3">
      <c r="A47" s="147" t="str">
        <f t="shared" si="0"/>
        <v/>
      </c>
      <c r="B47" s="152"/>
      <c r="C47" s="153"/>
      <c r="D47" s="153"/>
      <c r="E47" s="150" t="str">
        <f t="shared" si="1"/>
        <v/>
      </c>
      <c r="F47" s="153"/>
      <c r="G47" s="153"/>
      <c r="H47" s="153"/>
      <c r="I47" s="201"/>
      <c r="J47" s="50">
        <v>30</v>
      </c>
      <c r="K47" s="50">
        <f t="array" ref="K47">SMALL(ROW(Gevinstvurdering_mal!$M$18:$M$100)*IF(LEN(Gevinstvurdering_mal!$M$18:$M$100)&gt;1,1,999), J47)</f>
        <v>46953</v>
      </c>
    </row>
    <row r="48" spans="1:11" x14ac:dyDescent="0.3">
      <c r="A48" s="147" t="str">
        <f t="shared" si="0"/>
        <v/>
      </c>
      <c r="B48" s="152"/>
      <c r="C48" s="153"/>
      <c r="D48" s="153"/>
      <c r="E48" s="150" t="str">
        <f t="shared" si="1"/>
        <v/>
      </c>
      <c r="F48" s="153"/>
      <c r="G48" s="153"/>
      <c r="H48" s="153"/>
      <c r="I48" s="201"/>
      <c r="J48" s="50">
        <v>31</v>
      </c>
      <c r="K48" s="50">
        <f t="array" ref="K48">SMALL(ROW(Gevinstvurdering_mal!$M$18:$M$100)*IF(LEN(Gevinstvurdering_mal!$M$18:$M$100)&gt;1,1,999), J48)</f>
        <v>47952</v>
      </c>
    </row>
    <row r="49" spans="1:11" x14ac:dyDescent="0.3">
      <c r="A49" s="147" t="str">
        <f t="shared" si="0"/>
        <v/>
      </c>
      <c r="B49" s="152"/>
      <c r="C49" s="153"/>
      <c r="D49" s="153"/>
      <c r="E49" s="150" t="str">
        <f t="shared" si="1"/>
        <v/>
      </c>
      <c r="F49" s="153"/>
      <c r="G49" s="153"/>
      <c r="H49" s="153"/>
      <c r="I49" s="201"/>
      <c r="J49" s="50">
        <v>32</v>
      </c>
      <c r="K49" s="50">
        <f t="array" ref="K49">SMALL(ROW(Gevinstvurdering_mal!$M$18:$M$100)*IF(LEN(Gevinstvurdering_mal!$M$18:$M$100)&gt;1,1,999), J49)</f>
        <v>48951</v>
      </c>
    </row>
    <row r="50" spans="1:11" x14ac:dyDescent="0.3">
      <c r="A50" s="147" t="str">
        <f t="shared" ref="A50:A77" si="2">IF(K50&lt;999,INDEX(gevinstvurdering,K50,1),"")</f>
        <v/>
      </c>
      <c r="B50" s="152"/>
      <c r="C50" s="153"/>
      <c r="D50" s="153"/>
      <c r="E50" s="150" t="str">
        <f t="shared" ref="E50:E77" si="3">IF(K50&lt;999,INDEX(gevinstvurdering,K50,2),"")</f>
        <v/>
      </c>
      <c r="F50" s="153"/>
      <c r="G50" s="153"/>
      <c r="H50" s="153"/>
      <c r="I50" s="201"/>
      <c r="J50" s="50">
        <v>33</v>
      </c>
      <c r="K50" s="50">
        <f t="array" ref="K50">SMALL(ROW(Gevinstvurdering_mal!$M$18:$M$100)*IF(LEN(Gevinstvurdering_mal!$M$18:$M$100)&gt;1,1,999), J50)</f>
        <v>49950</v>
      </c>
    </row>
    <row r="51" spans="1:11" x14ac:dyDescent="0.3">
      <c r="A51" s="147" t="str">
        <f t="shared" si="2"/>
        <v/>
      </c>
      <c r="B51" s="152"/>
      <c r="C51" s="153"/>
      <c r="D51" s="153"/>
      <c r="E51" s="150" t="str">
        <f t="shared" si="3"/>
        <v/>
      </c>
      <c r="F51" s="153"/>
      <c r="G51" s="153"/>
      <c r="H51" s="153"/>
      <c r="I51" s="201"/>
      <c r="J51" s="50">
        <v>34</v>
      </c>
      <c r="K51" s="50">
        <f t="array" ref="K51">SMALL(ROW(Gevinstvurdering_mal!$M$18:$M$100)*IF(LEN(Gevinstvurdering_mal!$M$18:$M$100)&gt;1,1,999), J51)</f>
        <v>50949</v>
      </c>
    </row>
    <row r="52" spans="1:11" x14ac:dyDescent="0.3">
      <c r="A52" s="147" t="str">
        <f t="shared" si="2"/>
        <v/>
      </c>
      <c r="B52" s="148"/>
      <c r="C52" s="151"/>
      <c r="D52" s="151"/>
      <c r="E52" s="150" t="str">
        <f t="shared" si="3"/>
        <v/>
      </c>
      <c r="F52" s="151"/>
      <c r="G52" s="151"/>
      <c r="H52" s="151"/>
      <c r="I52" s="200"/>
      <c r="J52" s="50">
        <v>35</v>
      </c>
      <c r="K52" s="50">
        <f t="array" ref="K52">SMALL(ROW(Gevinstvurdering_mal!$M$18:$M$100)*IF(LEN(Gevinstvurdering_mal!$M$18:$M$100)&gt;1,1,999), J52)</f>
        <v>51948</v>
      </c>
    </row>
    <row r="53" spans="1:11" x14ac:dyDescent="0.3">
      <c r="A53" s="147" t="str">
        <f t="shared" si="2"/>
        <v/>
      </c>
      <c r="B53" s="148"/>
      <c r="C53" s="151"/>
      <c r="D53" s="151"/>
      <c r="E53" s="150" t="str">
        <f t="shared" si="3"/>
        <v/>
      </c>
      <c r="F53" s="151"/>
      <c r="G53" s="151"/>
      <c r="H53" s="151"/>
      <c r="I53" s="200"/>
      <c r="J53" s="50">
        <v>36</v>
      </c>
      <c r="K53" s="50">
        <f t="array" ref="K53">SMALL(ROW(Gevinstvurdering_mal!$M$18:$M$100)*IF(LEN(Gevinstvurdering_mal!$M$18:$M$100)&gt;1,1,999), J53)</f>
        <v>52947</v>
      </c>
    </row>
    <row r="54" spans="1:11" x14ac:dyDescent="0.3">
      <c r="A54" s="147" t="str">
        <f t="shared" si="2"/>
        <v/>
      </c>
      <c r="B54" s="148"/>
      <c r="C54" s="151"/>
      <c r="D54" s="151"/>
      <c r="E54" s="150" t="str">
        <f t="shared" si="3"/>
        <v/>
      </c>
      <c r="F54" s="151"/>
      <c r="G54" s="151"/>
      <c r="H54" s="151"/>
      <c r="I54" s="200"/>
      <c r="J54" s="50">
        <v>37</v>
      </c>
      <c r="K54" s="50">
        <f t="array" ref="K54">SMALL(ROW(Gevinstvurdering_mal!$M$18:$M$100)*IF(LEN(Gevinstvurdering_mal!$M$18:$M$100)&gt;1,1,999), J54)</f>
        <v>53946</v>
      </c>
    </row>
    <row r="55" spans="1:11" x14ac:dyDescent="0.3">
      <c r="A55" s="147" t="str">
        <f t="shared" si="2"/>
        <v/>
      </c>
      <c r="B55" s="148"/>
      <c r="C55" s="151"/>
      <c r="D55" s="151"/>
      <c r="E55" s="150" t="str">
        <f t="shared" si="3"/>
        <v/>
      </c>
      <c r="F55" s="151"/>
      <c r="G55" s="151"/>
      <c r="H55" s="151"/>
      <c r="I55" s="200"/>
      <c r="J55" s="50">
        <v>38</v>
      </c>
      <c r="K55" s="50">
        <f t="array" ref="K55">SMALL(ROW(Gevinstvurdering_mal!$M$18:$M$100)*IF(LEN(Gevinstvurdering_mal!$M$18:$M$100)&gt;1,1,999), J55)</f>
        <v>54945</v>
      </c>
    </row>
    <row r="56" spans="1:11" x14ac:dyDescent="0.3">
      <c r="A56" s="147" t="str">
        <f t="shared" si="2"/>
        <v/>
      </c>
      <c r="B56" s="148"/>
      <c r="C56" s="151"/>
      <c r="D56" s="151"/>
      <c r="E56" s="150" t="str">
        <f t="shared" si="3"/>
        <v/>
      </c>
      <c r="F56" s="151"/>
      <c r="G56" s="151"/>
      <c r="H56" s="151"/>
      <c r="I56" s="200"/>
      <c r="J56" s="50">
        <v>39</v>
      </c>
      <c r="K56" s="50">
        <f t="array" ref="K56">SMALL(ROW(Gevinstvurdering_mal!$M$18:$M$100)*IF(LEN(Gevinstvurdering_mal!$M$18:$M$100)&gt;1,1,999), J56)</f>
        <v>55944</v>
      </c>
    </row>
    <row r="57" spans="1:11" x14ac:dyDescent="0.3">
      <c r="A57" s="147" t="str">
        <f t="shared" si="2"/>
        <v/>
      </c>
      <c r="B57" s="148"/>
      <c r="C57" s="151"/>
      <c r="D57" s="151"/>
      <c r="E57" s="150" t="str">
        <f t="shared" si="3"/>
        <v/>
      </c>
      <c r="F57" s="151"/>
      <c r="G57" s="151"/>
      <c r="H57" s="151"/>
      <c r="I57" s="200"/>
      <c r="J57" s="50">
        <v>40</v>
      </c>
      <c r="K57" s="50">
        <f t="array" ref="K57">SMALL(ROW(Gevinstvurdering_mal!$M$18:$M$100)*IF(LEN(Gevinstvurdering_mal!$M$18:$M$100)&gt;1,1,999), J57)</f>
        <v>56943</v>
      </c>
    </row>
    <row r="58" spans="1:11" x14ac:dyDescent="0.3">
      <c r="A58" s="147" t="str">
        <f t="shared" si="2"/>
        <v/>
      </c>
      <c r="B58" s="148"/>
      <c r="C58" s="151"/>
      <c r="D58" s="151"/>
      <c r="E58" s="150" t="str">
        <f t="shared" si="3"/>
        <v/>
      </c>
      <c r="F58" s="151"/>
      <c r="G58" s="151"/>
      <c r="H58" s="151"/>
      <c r="I58" s="200"/>
      <c r="J58" s="50">
        <v>41</v>
      </c>
      <c r="K58" s="50">
        <f t="array" ref="K58">SMALL(ROW(Gevinstvurdering_mal!$M$18:$M$100)*IF(LEN(Gevinstvurdering_mal!$M$18:$M$100)&gt;1,1,999), J58)</f>
        <v>57942</v>
      </c>
    </row>
    <row r="59" spans="1:11" x14ac:dyDescent="0.3">
      <c r="A59" s="147" t="str">
        <f t="shared" si="2"/>
        <v/>
      </c>
      <c r="B59" s="148"/>
      <c r="C59" s="151"/>
      <c r="D59" s="151"/>
      <c r="E59" s="150" t="str">
        <f t="shared" si="3"/>
        <v/>
      </c>
      <c r="F59" s="151"/>
      <c r="G59" s="151"/>
      <c r="H59" s="151"/>
      <c r="I59" s="200"/>
      <c r="J59" s="50">
        <v>42</v>
      </c>
      <c r="K59" s="50">
        <f t="array" ref="K59">SMALL(ROW(Gevinstvurdering_mal!$M$18:$M$100)*IF(LEN(Gevinstvurdering_mal!$M$18:$M$100)&gt;1,1,999), J59)</f>
        <v>58941</v>
      </c>
    </row>
    <row r="60" spans="1:11" x14ac:dyDescent="0.3">
      <c r="A60" s="147" t="str">
        <f t="shared" si="2"/>
        <v/>
      </c>
      <c r="B60" s="148"/>
      <c r="C60" s="151"/>
      <c r="D60" s="151"/>
      <c r="E60" s="150" t="str">
        <f t="shared" si="3"/>
        <v/>
      </c>
      <c r="F60" s="151"/>
      <c r="G60" s="151"/>
      <c r="H60" s="151"/>
      <c r="I60" s="200"/>
      <c r="J60" s="50">
        <v>43</v>
      </c>
      <c r="K60" s="50">
        <f t="array" ref="K60">SMALL(ROW(Gevinstvurdering_mal!$M$18:$M$100)*IF(LEN(Gevinstvurdering_mal!$M$18:$M$100)&gt;1,1,999), J60)</f>
        <v>59940</v>
      </c>
    </row>
    <row r="61" spans="1:11" x14ac:dyDescent="0.3">
      <c r="A61" s="147" t="str">
        <f t="shared" si="2"/>
        <v/>
      </c>
      <c r="B61" s="148"/>
      <c r="C61" s="151"/>
      <c r="D61" s="151"/>
      <c r="E61" s="150" t="str">
        <f t="shared" si="3"/>
        <v/>
      </c>
      <c r="F61" s="151"/>
      <c r="G61" s="151"/>
      <c r="H61" s="151"/>
      <c r="I61" s="200"/>
      <c r="J61" s="50">
        <v>44</v>
      </c>
      <c r="K61" s="50">
        <f t="array" ref="K61">SMALL(ROW(Gevinstvurdering_mal!$M$18:$M$100)*IF(LEN(Gevinstvurdering_mal!$M$18:$M$100)&gt;1,1,999), J61)</f>
        <v>60939</v>
      </c>
    </row>
    <row r="62" spans="1:11" x14ac:dyDescent="0.3">
      <c r="A62" s="147" t="str">
        <f t="shared" si="2"/>
        <v/>
      </c>
      <c r="B62" s="148"/>
      <c r="C62" s="151"/>
      <c r="D62" s="151"/>
      <c r="E62" s="150" t="str">
        <f t="shared" si="3"/>
        <v/>
      </c>
      <c r="F62" s="151"/>
      <c r="G62" s="151"/>
      <c r="H62" s="151"/>
      <c r="I62" s="200"/>
      <c r="J62" s="50">
        <v>45</v>
      </c>
      <c r="K62" s="50">
        <f t="array" ref="K62">SMALL(ROW(Gevinstvurdering_mal!$M$18:$M$100)*IF(LEN(Gevinstvurdering_mal!$M$18:$M$100)&gt;1,1,999), J62)</f>
        <v>61938</v>
      </c>
    </row>
    <row r="63" spans="1:11" x14ac:dyDescent="0.3">
      <c r="A63" s="147" t="str">
        <f t="shared" si="2"/>
        <v/>
      </c>
      <c r="B63" s="148"/>
      <c r="C63" s="151"/>
      <c r="D63" s="151"/>
      <c r="E63" s="150" t="str">
        <f t="shared" si="3"/>
        <v/>
      </c>
      <c r="F63" s="151"/>
      <c r="G63" s="151"/>
      <c r="H63" s="151"/>
      <c r="I63" s="200"/>
      <c r="J63" s="50">
        <v>46</v>
      </c>
      <c r="K63" s="50">
        <f t="array" ref="K63">SMALL(ROW(Gevinstvurdering_mal!$M$18:$M$100)*IF(LEN(Gevinstvurdering_mal!$M$18:$M$100)&gt;1,1,999), J63)</f>
        <v>62937</v>
      </c>
    </row>
    <row r="64" spans="1:11" x14ac:dyDescent="0.3">
      <c r="A64" s="147" t="str">
        <f t="shared" si="2"/>
        <v/>
      </c>
      <c r="B64" s="148"/>
      <c r="C64" s="151"/>
      <c r="D64" s="151"/>
      <c r="E64" s="150" t="str">
        <f t="shared" si="3"/>
        <v/>
      </c>
      <c r="F64" s="151"/>
      <c r="G64" s="151"/>
      <c r="H64" s="151"/>
      <c r="I64" s="200"/>
      <c r="J64" s="50">
        <v>47</v>
      </c>
      <c r="K64" s="50">
        <f t="array" ref="K64">SMALL(ROW(Gevinstvurdering_mal!$M$18:$M$100)*IF(LEN(Gevinstvurdering_mal!$M$18:$M$100)&gt;1,1,999), J64)</f>
        <v>63936</v>
      </c>
    </row>
    <row r="65" spans="1:13" x14ac:dyDescent="0.3">
      <c r="A65" s="147" t="str">
        <f t="shared" si="2"/>
        <v/>
      </c>
      <c r="B65" s="148"/>
      <c r="C65" s="151"/>
      <c r="D65" s="151"/>
      <c r="E65" s="150" t="str">
        <f t="shared" si="3"/>
        <v/>
      </c>
      <c r="F65" s="151"/>
      <c r="G65" s="151"/>
      <c r="H65" s="151"/>
      <c r="I65" s="200"/>
      <c r="J65" s="50">
        <v>48</v>
      </c>
      <c r="K65" s="50">
        <f t="array" ref="K65">SMALL(ROW(Gevinstvurdering_mal!$M$18:$M$100)*IF(LEN(Gevinstvurdering_mal!$M$18:$M$100)&gt;1,1,999), J65)</f>
        <v>64935</v>
      </c>
    </row>
    <row r="66" spans="1:13" x14ac:dyDescent="0.3">
      <c r="A66" s="147" t="str">
        <f t="shared" si="2"/>
        <v/>
      </c>
      <c r="B66" s="148"/>
      <c r="C66" s="151"/>
      <c r="D66" s="151"/>
      <c r="E66" s="150" t="str">
        <f t="shared" si="3"/>
        <v/>
      </c>
      <c r="F66" s="151"/>
      <c r="G66" s="151"/>
      <c r="H66" s="151"/>
      <c r="I66" s="200"/>
      <c r="J66" s="50">
        <v>49</v>
      </c>
      <c r="K66" s="50">
        <f t="array" ref="K66">SMALL(ROW(Gevinstvurdering_mal!$M$18:$M$100)*IF(LEN(Gevinstvurdering_mal!$M$18:$M$100)&gt;1,1,999), J66)</f>
        <v>65934</v>
      </c>
    </row>
    <row r="67" spans="1:13" x14ac:dyDescent="0.3">
      <c r="A67" s="147" t="str">
        <f t="shared" si="2"/>
        <v/>
      </c>
      <c r="B67" s="148"/>
      <c r="C67" s="151"/>
      <c r="D67" s="151"/>
      <c r="E67" s="150" t="str">
        <f t="shared" si="3"/>
        <v/>
      </c>
      <c r="F67" s="151"/>
      <c r="G67" s="151"/>
      <c r="H67" s="151"/>
      <c r="I67" s="200"/>
      <c r="J67" s="50">
        <v>50</v>
      </c>
      <c r="K67" s="50">
        <f t="array" ref="K67">SMALL(ROW(Gevinstvurdering_mal!$M$18:$M$100)*IF(LEN(Gevinstvurdering_mal!$M$18:$M$100)&gt;1,1,999), J67)</f>
        <v>66933</v>
      </c>
    </row>
    <row r="68" spans="1:13" x14ac:dyDescent="0.3">
      <c r="A68" s="147" t="str">
        <f t="shared" si="2"/>
        <v/>
      </c>
      <c r="B68" s="148"/>
      <c r="C68" s="151"/>
      <c r="D68" s="151"/>
      <c r="E68" s="150" t="str">
        <f t="shared" si="3"/>
        <v/>
      </c>
      <c r="F68" s="151"/>
      <c r="G68" s="151"/>
      <c r="H68" s="151"/>
      <c r="I68" s="200"/>
      <c r="J68" s="50">
        <v>51</v>
      </c>
      <c r="K68" s="50">
        <f t="array" ref="K68">SMALL(ROW(Gevinstvurdering_mal!$M$18:$M$100)*IF(LEN(Gevinstvurdering_mal!$M$18:$M$100)&gt;1,1,999), J68)</f>
        <v>67932</v>
      </c>
    </row>
    <row r="69" spans="1:13" x14ac:dyDescent="0.3">
      <c r="A69" s="147" t="str">
        <f t="shared" si="2"/>
        <v/>
      </c>
      <c r="B69" s="148"/>
      <c r="C69" s="151"/>
      <c r="D69" s="151"/>
      <c r="E69" s="150" t="str">
        <f t="shared" si="3"/>
        <v/>
      </c>
      <c r="F69" s="151"/>
      <c r="G69" s="151"/>
      <c r="H69" s="151"/>
      <c r="I69" s="200"/>
      <c r="J69" s="50">
        <v>52</v>
      </c>
      <c r="K69" s="50">
        <f t="array" ref="K69">SMALL(ROW(Gevinstvurdering_mal!$M$18:$M$100)*IF(LEN(Gevinstvurdering_mal!$M$18:$M$100)&gt;1,1,999), J69)</f>
        <v>68931</v>
      </c>
    </row>
    <row r="70" spans="1:13" x14ac:dyDescent="0.3">
      <c r="A70" s="147" t="str">
        <f t="shared" si="2"/>
        <v/>
      </c>
      <c r="B70" s="148"/>
      <c r="C70" s="151"/>
      <c r="D70" s="151"/>
      <c r="E70" s="150" t="str">
        <f t="shared" si="3"/>
        <v/>
      </c>
      <c r="F70" s="151"/>
      <c r="G70" s="151"/>
      <c r="H70" s="151"/>
      <c r="I70" s="200"/>
      <c r="J70" s="50">
        <v>53</v>
      </c>
      <c r="K70" s="50">
        <f t="array" ref="K70">SMALL(ROW(Gevinstvurdering_mal!$M$18:$M$100)*IF(LEN(Gevinstvurdering_mal!$M$18:$M$100)&gt;1,1,999), J70)</f>
        <v>69930</v>
      </c>
    </row>
    <row r="71" spans="1:13" x14ac:dyDescent="0.3">
      <c r="A71" s="147" t="str">
        <f t="shared" si="2"/>
        <v/>
      </c>
      <c r="B71" s="148"/>
      <c r="C71" s="151"/>
      <c r="D71" s="151"/>
      <c r="E71" s="150" t="str">
        <f t="shared" si="3"/>
        <v/>
      </c>
      <c r="F71" s="151"/>
      <c r="G71" s="151"/>
      <c r="H71" s="151"/>
      <c r="I71" s="200"/>
      <c r="J71" s="50">
        <v>54</v>
      </c>
      <c r="K71" s="50">
        <f t="array" ref="K71">SMALL(ROW(Gevinstvurdering_mal!$M$18:$M$100)*IF(LEN(Gevinstvurdering_mal!$M$18:$M$100)&gt;1,1,999), J71)</f>
        <v>70929</v>
      </c>
    </row>
    <row r="72" spans="1:13" x14ac:dyDescent="0.3">
      <c r="A72" s="147" t="str">
        <f t="shared" si="2"/>
        <v/>
      </c>
      <c r="B72" s="148"/>
      <c r="C72" s="151"/>
      <c r="D72" s="151"/>
      <c r="E72" s="150" t="str">
        <f t="shared" si="3"/>
        <v/>
      </c>
      <c r="F72" s="151"/>
      <c r="G72" s="151"/>
      <c r="H72" s="151"/>
      <c r="I72" s="200"/>
      <c r="J72" s="50">
        <v>55</v>
      </c>
      <c r="K72" s="50">
        <f t="array" ref="K72">SMALL(ROW(Gevinstvurdering_mal!$M$18:$M$100)*IF(LEN(Gevinstvurdering_mal!$M$18:$M$100)&gt;1,1,999), J72)</f>
        <v>71928</v>
      </c>
    </row>
    <row r="73" spans="1:13" x14ac:dyDescent="0.3">
      <c r="A73" s="147" t="str">
        <f t="shared" si="2"/>
        <v/>
      </c>
      <c r="B73" s="148"/>
      <c r="C73" s="151"/>
      <c r="D73" s="151"/>
      <c r="E73" s="150" t="str">
        <f t="shared" si="3"/>
        <v/>
      </c>
      <c r="F73" s="151"/>
      <c r="G73" s="151"/>
      <c r="H73" s="151"/>
      <c r="I73" s="200"/>
      <c r="J73" s="50">
        <v>56</v>
      </c>
      <c r="K73" s="50">
        <f t="array" ref="K73">SMALL(ROW(Gevinstvurdering_mal!$M$18:$M$100)*IF(LEN(Gevinstvurdering_mal!$M$18:$M$100)&gt;1,1,999), J73)</f>
        <v>72927</v>
      </c>
    </row>
    <row r="74" spans="1:13" x14ac:dyDescent="0.3">
      <c r="A74" s="147" t="str">
        <f t="shared" si="2"/>
        <v/>
      </c>
      <c r="B74" s="148"/>
      <c r="C74" s="151"/>
      <c r="D74" s="151"/>
      <c r="E74" s="150" t="str">
        <f t="shared" si="3"/>
        <v/>
      </c>
      <c r="F74" s="151"/>
      <c r="G74" s="151"/>
      <c r="H74" s="151"/>
      <c r="I74" s="200"/>
      <c r="J74" s="50">
        <v>57</v>
      </c>
      <c r="K74" s="50">
        <f t="array" ref="K74">SMALL(ROW(Gevinstvurdering_mal!$M$18:$M$100)*IF(LEN(Gevinstvurdering_mal!$M$18:$M$100)&gt;1,1,999), J74)</f>
        <v>73926</v>
      </c>
    </row>
    <row r="75" spans="1:13" x14ac:dyDescent="0.3">
      <c r="A75" s="147" t="str">
        <f t="shared" si="2"/>
        <v/>
      </c>
      <c r="B75" s="148"/>
      <c r="C75" s="151"/>
      <c r="D75" s="151"/>
      <c r="E75" s="150" t="str">
        <f t="shared" si="3"/>
        <v/>
      </c>
      <c r="F75" s="151"/>
      <c r="G75" s="151"/>
      <c r="H75" s="151"/>
      <c r="I75" s="200"/>
      <c r="J75" s="50">
        <v>58</v>
      </c>
      <c r="K75" s="50">
        <f t="array" ref="K75">SMALL(ROW(Gevinstvurdering_mal!$M$18:$M$100)*IF(LEN(Gevinstvurdering_mal!$M$18:$M$100)&gt;1,1,999), J75)</f>
        <v>74925</v>
      </c>
    </row>
    <row r="76" spans="1:13" x14ac:dyDescent="0.3">
      <c r="A76" s="147" t="str">
        <f t="shared" si="2"/>
        <v/>
      </c>
      <c r="B76" s="148"/>
      <c r="C76" s="151"/>
      <c r="D76" s="151"/>
      <c r="E76" s="150" t="str">
        <f t="shared" si="3"/>
        <v/>
      </c>
      <c r="F76" s="151"/>
      <c r="G76" s="151"/>
      <c r="H76" s="151"/>
      <c r="I76" s="200"/>
      <c r="J76" s="50">
        <v>59</v>
      </c>
      <c r="K76" s="50">
        <f t="array" ref="K76">SMALL(ROW(Gevinstvurdering_mal!$M$18:$M$100)*IF(LEN(Gevinstvurdering_mal!$M$18:$M$100)&gt;1,1,999), J76)</f>
        <v>75924</v>
      </c>
    </row>
    <row r="77" spans="1:13" x14ac:dyDescent="0.3">
      <c r="A77" s="147" t="str">
        <f t="shared" si="2"/>
        <v/>
      </c>
      <c r="B77" s="148"/>
      <c r="C77" s="151"/>
      <c r="D77" s="151"/>
      <c r="E77" s="150" t="str">
        <f t="shared" si="3"/>
        <v/>
      </c>
      <c r="F77" s="151"/>
      <c r="G77" s="151"/>
      <c r="H77" s="151"/>
      <c r="I77" s="200"/>
      <c r="J77" s="50">
        <v>60</v>
      </c>
      <c r="K77" s="50">
        <f t="array" ref="K77">SMALL(ROW(Gevinstvurdering_mal!$M$18:$M$100)*IF(LEN(Gevinstvurdering_mal!$M$18:$M$100)&gt;1,1,999), J77)</f>
        <v>76923</v>
      </c>
    </row>
    <row r="78" spans="1:13" s="28" customFormat="1" ht="9.9" customHeight="1" x14ac:dyDescent="0.35">
      <c r="A78" s="154"/>
      <c r="B78" s="155"/>
      <c r="C78" s="155"/>
      <c r="D78" s="155"/>
      <c r="E78" s="155"/>
      <c r="F78" s="155"/>
      <c r="G78" s="155"/>
      <c r="H78" s="155"/>
      <c r="I78" s="155"/>
      <c r="J78" s="55"/>
      <c r="K78" s="55"/>
      <c r="L78" s="56"/>
      <c r="M78" s="37"/>
    </row>
  </sheetData>
  <sheetProtection algorithmName="SHA-512" hashValue="7JfwJ0KQa6YXT53zrjNrJX7lxfMZmr8lTzyk0yD/Avz7PYVcpsGDtxLJ/zGLX9NdPMkEDjyF0we21kuNdqoK+Q==" saltValue="cYQctIPOHSmoODAXrh15rA==" spinCount="100000" sheet="1" objects="1" scenarios="1"/>
  <mergeCells count="2">
    <mergeCell ref="A1:H1"/>
    <mergeCell ref="A17:I1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P63"/>
  <sheetViews>
    <sheetView showGridLines="0" zoomScale="70" zoomScaleNormal="70" workbookViewId="0">
      <selection activeCell="B3" sqref="B3"/>
    </sheetView>
  </sheetViews>
  <sheetFormatPr baseColWidth="10" defaultColWidth="0" defaultRowHeight="14" customHeight="1" zeroHeight="1" x14ac:dyDescent="0.35"/>
  <cols>
    <col min="1" max="2" width="9.6328125" style="73" customWidth="1"/>
    <col min="3" max="3" width="11.54296875" style="73" customWidth="1"/>
    <col min="4" max="6" width="9.6328125" style="73" customWidth="1"/>
    <col min="7" max="7" width="12.36328125" style="73" customWidth="1"/>
    <col min="8" max="16" width="9.6328125" style="73" customWidth="1"/>
    <col min="17" max="16384" width="10" style="73" hidden="1"/>
  </cols>
  <sheetData>
    <row r="1" spans="1:16" ht="33.75" customHeight="1" x14ac:dyDescent="0.35">
      <c r="A1" s="221" t="s">
        <v>3</v>
      </c>
      <c r="B1" s="221"/>
      <c r="C1" s="221"/>
      <c r="D1" s="221"/>
      <c r="E1" s="221"/>
      <c r="F1" s="221"/>
      <c r="G1" s="221"/>
      <c r="H1" s="221"/>
      <c r="I1" s="221"/>
      <c r="J1" s="221"/>
      <c r="K1" s="221"/>
      <c r="L1" s="221"/>
      <c r="M1" s="221"/>
      <c r="N1" s="221"/>
      <c r="O1" s="221"/>
      <c r="P1" s="221"/>
    </row>
    <row r="2" spans="1:16" x14ac:dyDescent="0.35"/>
    <row r="3" spans="1:16" ht="25" x14ac:dyDescent="0.35">
      <c r="A3" s="197" t="s">
        <v>220</v>
      </c>
      <c r="B3" s="76"/>
      <c r="C3" s="76"/>
    </row>
    <row r="4" spans="1:16" x14ac:dyDescent="0.35">
      <c r="I4" s="76"/>
      <c r="J4" s="76"/>
      <c r="K4" s="76"/>
      <c r="L4" s="76"/>
      <c r="M4" s="76"/>
      <c r="N4" s="76"/>
      <c r="O4" s="76"/>
    </row>
    <row r="5" spans="1:16" ht="16.5" customHeight="1" x14ac:dyDescent="0.35">
      <c r="A5" s="76"/>
      <c r="B5" s="76"/>
      <c r="C5" s="76"/>
      <c r="D5" s="76"/>
      <c r="E5" s="76"/>
      <c r="F5" s="76"/>
      <c r="G5" s="76"/>
      <c r="H5" s="76"/>
      <c r="J5" s="97"/>
      <c r="K5" s="97"/>
      <c r="L5" s="97"/>
      <c r="M5" s="97"/>
      <c r="N5" s="97"/>
      <c r="O5" s="97"/>
      <c r="P5" s="97"/>
    </row>
    <row r="6" spans="1:16" ht="14.25" customHeight="1" x14ac:dyDescent="0.35">
      <c r="A6" s="222" t="s">
        <v>243</v>
      </c>
      <c r="B6" s="222"/>
      <c r="C6" s="222"/>
      <c r="D6" s="105"/>
      <c r="E6" s="222" t="s">
        <v>244</v>
      </c>
      <c r="F6" s="222"/>
      <c r="G6" s="222"/>
      <c r="H6" s="157"/>
      <c r="I6" s="223" t="s">
        <v>245</v>
      </c>
      <c r="J6" s="223"/>
      <c r="K6" s="223"/>
      <c r="L6" s="223"/>
      <c r="M6" s="223"/>
      <c r="N6" s="223"/>
      <c r="O6" s="223"/>
      <c r="P6" s="223"/>
    </row>
    <row r="7" spans="1:16" ht="17.5" x14ac:dyDescent="0.35">
      <c r="A7" s="222"/>
      <c r="B7" s="222"/>
      <c r="C7" s="222"/>
      <c r="D7" s="105"/>
      <c r="E7" s="222"/>
      <c r="F7" s="222"/>
      <c r="G7" s="222"/>
      <c r="H7" s="157"/>
      <c r="I7" s="223"/>
      <c r="J7" s="223"/>
      <c r="K7" s="223"/>
      <c r="L7" s="223"/>
      <c r="M7" s="223"/>
      <c r="N7" s="223"/>
      <c r="O7" s="223"/>
      <c r="P7" s="223"/>
    </row>
    <row r="8" spans="1:16" ht="17.5" x14ac:dyDescent="0.35">
      <c r="A8" s="222"/>
      <c r="B8" s="222"/>
      <c r="C8" s="222"/>
      <c r="D8" s="105"/>
      <c r="E8" s="222"/>
      <c r="F8" s="222"/>
      <c r="G8" s="222"/>
      <c r="H8" s="157"/>
      <c r="I8" s="223"/>
      <c r="J8" s="223"/>
      <c r="K8" s="223"/>
      <c r="L8" s="223"/>
      <c r="M8" s="223"/>
      <c r="N8" s="223"/>
      <c r="O8" s="223"/>
      <c r="P8" s="223"/>
    </row>
    <row r="9" spans="1:16" ht="116.4" customHeight="1" x14ac:dyDescent="0.35">
      <c r="A9" s="222"/>
      <c r="B9" s="222"/>
      <c r="C9" s="222"/>
      <c r="D9" s="105"/>
      <c r="E9" s="222"/>
      <c r="F9" s="222"/>
      <c r="G9" s="222"/>
      <c r="H9" s="157"/>
      <c r="I9" s="223"/>
      <c r="J9" s="223"/>
      <c r="K9" s="223"/>
      <c r="L9" s="223"/>
      <c r="M9" s="223"/>
      <c r="N9" s="223"/>
      <c r="O9" s="223"/>
      <c r="P9" s="223"/>
    </row>
    <row r="10" spans="1:16" ht="17.5" x14ac:dyDescent="0.35">
      <c r="A10" s="222"/>
      <c r="B10" s="222"/>
      <c r="C10" s="222"/>
      <c r="D10" s="105"/>
      <c r="E10" s="222"/>
      <c r="F10" s="222"/>
      <c r="G10" s="222"/>
      <c r="H10" s="157"/>
      <c r="I10" s="223"/>
      <c r="J10" s="223"/>
      <c r="K10" s="223"/>
      <c r="L10" s="223"/>
      <c r="M10" s="223"/>
      <c r="N10" s="223"/>
      <c r="O10" s="223"/>
      <c r="P10" s="223"/>
    </row>
    <row r="11" spans="1:16" ht="17.5" x14ac:dyDescent="0.35">
      <c r="A11" s="222"/>
      <c r="B11" s="222"/>
      <c r="C11" s="222"/>
      <c r="D11" s="105"/>
      <c r="E11" s="222"/>
      <c r="F11" s="222"/>
      <c r="G11" s="222"/>
      <c r="H11" s="157"/>
      <c r="I11" s="223"/>
      <c r="J11" s="223"/>
      <c r="K11" s="223"/>
      <c r="L11" s="223"/>
      <c r="M11" s="223"/>
      <c r="N11" s="223"/>
      <c r="O11" s="223"/>
      <c r="P11" s="223"/>
    </row>
    <row r="12" spans="1:16" ht="17.5" x14ac:dyDescent="0.35">
      <c r="A12" s="222"/>
      <c r="B12" s="222"/>
      <c r="C12" s="222"/>
      <c r="D12" s="105"/>
      <c r="E12" s="222"/>
      <c r="F12" s="222"/>
      <c r="G12" s="222"/>
      <c r="H12" s="157"/>
      <c r="I12" s="223"/>
      <c r="J12" s="223"/>
      <c r="K12" s="223"/>
      <c r="L12" s="223"/>
      <c r="M12" s="223"/>
      <c r="N12" s="223"/>
      <c r="O12" s="223"/>
      <c r="P12" s="223"/>
    </row>
    <row r="13" spans="1:16" ht="17.5" x14ac:dyDescent="0.35">
      <c r="A13" s="222"/>
      <c r="B13" s="222"/>
      <c r="C13" s="222"/>
      <c r="D13" s="105"/>
      <c r="E13" s="222"/>
      <c r="F13" s="222"/>
      <c r="G13" s="222"/>
      <c r="H13" s="157"/>
      <c r="I13" s="223"/>
      <c r="J13" s="223"/>
      <c r="K13" s="223"/>
      <c r="L13" s="223"/>
      <c r="M13" s="223"/>
      <c r="N13" s="223"/>
      <c r="O13" s="223"/>
      <c r="P13" s="223"/>
    </row>
    <row r="14" spans="1:16" ht="17.5" x14ac:dyDescent="0.35">
      <c r="A14" s="222"/>
      <c r="B14" s="222"/>
      <c r="C14" s="222"/>
      <c r="D14" s="105"/>
      <c r="E14" s="222"/>
      <c r="F14" s="222"/>
      <c r="G14" s="222"/>
      <c r="H14" s="157"/>
      <c r="I14" s="223"/>
      <c r="J14" s="223"/>
      <c r="K14" s="223"/>
      <c r="L14" s="223"/>
      <c r="M14" s="223"/>
      <c r="N14" s="223"/>
      <c r="O14" s="223"/>
      <c r="P14" s="223"/>
    </row>
    <row r="15" spans="1:16" ht="17.5" x14ac:dyDescent="0.35">
      <c r="A15" s="222"/>
      <c r="B15" s="222"/>
      <c r="C15" s="222"/>
      <c r="D15" s="105"/>
      <c r="E15" s="222"/>
      <c r="F15" s="222"/>
      <c r="G15" s="222"/>
      <c r="H15" s="157"/>
      <c r="I15" s="223"/>
      <c r="J15" s="223"/>
      <c r="K15" s="223"/>
      <c r="L15" s="223"/>
      <c r="M15" s="223"/>
      <c r="N15" s="223"/>
      <c r="O15" s="223"/>
      <c r="P15" s="223"/>
    </row>
    <row r="16" spans="1:16" ht="17.5" x14ac:dyDescent="0.35">
      <c r="A16" s="222"/>
      <c r="B16" s="222"/>
      <c r="C16" s="222"/>
      <c r="D16" s="105"/>
      <c r="E16" s="222"/>
      <c r="F16" s="222"/>
      <c r="G16" s="222"/>
      <c r="H16" s="157"/>
      <c r="I16" s="223"/>
      <c r="J16" s="223"/>
      <c r="K16" s="223"/>
      <c r="L16" s="223"/>
      <c r="M16" s="223"/>
      <c r="N16" s="223"/>
      <c r="O16" s="223"/>
      <c r="P16" s="223"/>
    </row>
    <row r="17" spans="1:16" ht="17.5" x14ac:dyDescent="0.35">
      <c r="A17" s="222"/>
      <c r="B17" s="222"/>
      <c r="C17" s="222"/>
      <c r="D17" s="105"/>
      <c r="E17" s="222"/>
      <c r="F17" s="222"/>
      <c r="G17" s="222"/>
      <c r="H17" s="157"/>
      <c r="I17" s="223"/>
      <c r="J17" s="223"/>
      <c r="K17" s="223"/>
      <c r="L17" s="223"/>
      <c r="M17" s="223"/>
      <c r="N17" s="223"/>
      <c r="O17" s="223"/>
      <c r="P17" s="223"/>
    </row>
    <row r="18" spans="1:16" ht="14.25" customHeight="1" x14ac:dyDescent="0.35">
      <c r="A18" s="222"/>
      <c r="B18" s="222"/>
      <c r="C18" s="222"/>
      <c r="D18" s="105"/>
      <c r="E18" s="222"/>
      <c r="F18" s="222"/>
      <c r="G18" s="222"/>
      <c r="H18" s="157"/>
      <c r="I18" s="223"/>
      <c r="J18" s="223"/>
      <c r="K18" s="223"/>
      <c r="L18" s="223"/>
      <c r="M18" s="223"/>
      <c r="N18" s="223"/>
      <c r="O18" s="223"/>
      <c r="P18" s="223"/>
    </row>
    <row r="19" spans="1:16" ht="14.25" customHeight="1" x14ac:dyDescent="0.35">
      <c r="A19" s="222"/>
      <c r="B19" s="222"/>
      <c r="C19" s="222"/>
      <c r="D19" s="105"/>
      <c r="E19" s="222"/>
      <c r="F19" s="222"/>
      <c r="G19" s="222"/>
      <c r="H19" s="157"/>
      <c r="I19" s="223"/>
      <c r="J19" s="223"/>
      <c r="K19" s="223"/>
      <c r="L19" s="223"/>
      <c r="M19" s="223"/>
      <c r="N19" s="223"/>
      <c r="O19" s="223"/>
      <c r="P19" s="223"/>
    </row>
    <row r="20" spans="1:16" ht="17.5" x14ac:dyDescent="0.35">
      <c r="A20" s="222"/>
      <c r="B20" s="222"/>
      <c r="C20" s="222"/>
      <c r="D20" s="105"/>
      <c r="E20" s="222"/>
      <c r="F20" s="222"/>
      <c r="G20" s="222"/>
      <c r="H20" s="157"/>
      <c r="I20" s="223"/>
      <c r="J20" s="223"/>
      <c r="K20" s="223"/>
      <c r="L20" s="223"/>
      <c r="M20" s="223"/>
      <c r="N20" s="223"/>
      <c r="O20" s="223"/>
      <c r="P20" s="223"/>
    </row>
    <row r="21" spans="1:16" ht="17.5" x14ac:dyDescent="0.35">
      <c r="A21" s="222"/>
      <c r="B21" s="222"/>
      <c r="C21" s="222"/>
      <c r="D21" s="105"/>
      <c r="E21" s="222"/>
      <c r="F21" s="222"/>
      <c r="G21" s="222"/>
      <c r="H21" s="157"/>
      <c r="I21" s="223"/>
      <c r="J21" s="223"/>
      <c r="K21" s="223"/>
      <c r="L21" s="223"/>
      <c r="M21" s="223"/>
      <c r="N21" s="223"/>
      <c r="O21" s="223"/>
      <c r="P21" s="223"/>
    </row>
    <row r="22" spans="1:16" ht="17.5" x14ac:dyDescent="0.35">
      <c r="A22" s="222"/>
      <c r="B22" s="222"/>
      <c r="C22" s="222"/>
      <c r="D22" s="105"/>
      <c r="E22" s="222"/>
      <c r="F22" s="222"/>
      <c r="G22" s="222"/>
      <c r="H22" s="157"/>
      <c r="I22" s="223"/>
      <c r="J22" s="223"/>
      <c r="K22" s="223"/>
      <c r="L22" s="223"/>
      <c r="M22" s="223"/>
      <c r="N22" s="223"/>
      <c r="O22" s="223"/>
      <c r="P22" s="223"/>
    </row>
    <row r="23" spans="1:16" ht="17.5" x14ac:dyDescent="0.35">
      <c r="A23" s="222"/>
      <c r="B23" s="222"/>
      <c r="C23" s="222"/>
      <c r="D23" s="105"/>
      <c r="E23" s="222"/>
      <c r="F23" s="222"/>
      <c r="G23" s="222"/>
      <c r="H23" s="157"/>
      <c r="I23" s="223"/>
      <c r="J23" s="223"/>
      <c r="K23" s="223"/>
      <c r="L23" s="223"/>
      <c r="M23" s="223"/>
      <c r="N23" s="223"/>
      <c r="O23" s="223"/>
      <c r="P23" s="223"/>
    </row>
    <row r="24" spans="1:16" ht="17.5" x14ac:dyDescent="0.35">
      <c r="A24" s="222"/>
      <c r="B24" s="222"/>
      <c r="C24" s="222"/>
      <c r="D24" s="105"/>
      <c r="E24" s="222"/>
      <c r="F24" s="222"/>
      <c r="G24" s="222"/>
      <c r="H24" s="157"/>
      <c r="I24" s="223"/>
      <c r="J24" s="223"/>
      <c r="K24" s="223"/>
      <c r="L24" s="223"/>
      <c r="M24" s="223"/>
      <c r="N24" s="223"/>
      <c r="O24" s="223"/>
      <c r="P24" s="223"/>
    </row>
    <row r="25" spans="1:16" ht="17.5" x14ac:dyDescent="0.35">
      <c r="A25" s="222"/>
      <c r="B25" s="222"/>
      <c r="C25" s="222"/>
      <c r="D25" s="105"/>
      <c r="E25" s="222"/>
      <c r="F25" s="222"/>
      <c r="G25" s="222"/>
      <c r="H25" s="157"/>
      <c r="I25" s="223"/>
      <c r="J25" s="223"/>
      <c r="K25" s="223"/>
      <c r="L25" s="223"/>
      <c r="M25" s="223"/>
      <c r="N25" s="223"/>
      <c r="O25" s="223"/>
      <c r="P25" s="223"/>
    </row>
    <row r="26" spans="1:16" ht="17.5" x14ac:dyDescent="0.35">
      <c r="A26" s="222"/>
      <c r="B26" s="222"/>
      <c r="C26" s="222"/>
      <c r="D26" s="105"/>
      <c r="E26" s="222"/>
      <c r="F26" s="222"/>
      <c r="G26" s="222"/>
      <c r="H26" s="157"/>
      <c r="I26" s="223"/>
      <c r="J26" s="223"/>
      <c r="K26" s="223"/>
      <c r="L26" s="223"/>
      <c r="M26" s="223"/>
      <c r="N26" s="223"/>
      <c r="O26" s="223"/>
      <c r="P26" s="223"/>
    </row>
    <row r="27" spans="1:16" ht="17.5" x14ac:dyDescent="0.35">
      <c r="A27" s="222"/>
      <c r="B27" s="222"/>
      <c r="C27" s="222"/>
      <c r="D27" s="75"/>
      <c r="E27" s="222"/>
      <c r="F27" s="222"/>
      <c r="G27" s="222"/>
      <c r="H27" s="157"/>
      <c r="I27" s="223"/>
      <c r="J27" s="223"/>
      <c r="K27" s="223"/>
      <c r="L27" s="223"/>
      <c r="M27" s="223"/>
      <c r="N27" s="223"/>
      <c r="O27" s="223"/>
      <c r="P27" s="223"/>
    </row>
    <row r="28" spans="1:16" ht="17.5" x14ac:dyDescent="0.35">
      <c r="A28" s="222"/>
      <c r="B28" s="222"/>
      <c r="C28" s="222"/>
      <c r="D28" s="75"/>
      <c r="E28" s="222"/>
      <c r="F28" s="222"/>
      <c r="G28" s="222"/>
      <c r="H28" s="157"/>
      <c r="I28" s="223"/>
      <c r="J28" s="223"/>
      <c r="K28" s="223"/>
      <c r="L28" s="223"/>
      <c r="M28" s="223"/>
      <c r="N28" s="223"/>
      <c r="O28" s="223"/>
      <c r="P28" s="223"/>
    </row>
    <row r="29" spans="1:16" ht="17.5" x14ac:dyDescent="0.35">
      <c r="A29" s="222"/>
      <c r="B29" s="222"/>
      <c r="C29" s="222"/>
      <c r="D29" s="105"/>
      <c r="E29" s="222"/>
      <c r="F29" s="222"/>
      <c r="G29" s="222"/>
      <c r="H29" s="157"/>
      <c r="I29" s="223"/>
      <c r="J29" s="223"/>
      <c r="K29" s="223"/>
      <c r="L29" s="223"/>
      <c r="M29" s="223"/>
      <c r="N29" s="223"/>
      <c r="O29" s="223"/>
      <c r="P29" s="223"/>
    </row>
    <row r="30" spans="1:16" ht="17.5" x14ac:dyDescent="0.35">
      <c r="A30" s="222"/>
      <c r="B30" s="222"/>
      <c r="C30" s="222"/>
      <c r="D30" s="105"/>
      <c r="E30" s="222"/>
      <c r="F30" s="222"/>
      <c r="G30" s="222"/>
      <c r="H30" s="157"/>
      <c r="I30" s="223"/>
      <c r="J30" s="223"/>
      <c r="K30" s="223"/>
      <c r="L30" s="223"/>
      <c r="M30" s="223"/>
      <c r="N30" s="223"/>
      <c r="O30" s="223"/>
      <c r="P30" s="223"/>
    </row>
    <row r="31" spans="1:16" ht="17.5" x14ac:dyDescent="0.35">
      <c r="A31" s="222"/>
      <c r="B31" s="222"/>
      <c r="C31" s="222"/>
      <c r="D31" s="105"/>
      <c r="E31" s="222"/>
      <c r="F31" s="222"/>
      <c r="G31" s="222"/>
      <c r="H31" s="157"/>
      <c r="I31" s="223"/>
      <c r="J31" s="223"/>
      <c r="K31" s="223"/>
      <c r="L31" s="223"/>
      <c r="M31" s="223"/>
      <c r="N31" s="223"/>
      <c r="O31" s="223"/>
      <c r="P31" s="223"/>
    </row>
    <row r="32" spans="1:16" ht="17.5" x14ac:dyDescent="0.35">
      <c r="A32" s="222"/>
      <c r="B32" s="222"/>
      <c r="C32" s="222"/>
      <c r="D32" s="105"/>
      <c r="E32" s="222"/>
      <c r="F32" s="222"/>
      <c r="G32" s="222"/>
      <c r="H32" s="157"/>
      <c r="I32" s="223"/>
      <c r="J32" s="223"/>
      <c r="K32" s="223"/>
      <c r="L32" s="223"/>
      <c r="M32" s="223"/>
      <c r="N32" s="223"/>
      <c r="O32" s="223"/>
      <c r="P32" s="223"/>
    </row>
    <row r="33" spans="1:16" ht="17.5" x14ac:dyDescent="0.35">
      <c r="A33" s="222"/>
      <c r="B33" s="222"/>
      <c r="C33" s="222"/>
      <c r="D33" s="75"/>
      <c r="E33" s="222"/>
      <c r="F33" s="222"/>
      <c r="G33" s="222"/>
      <c r="H33" s="157"/>
      <c r="I33" s="223"/>
      <c r="J33" s="223"/>
      <c r="K33" s="223"/>
      <c r="L33" s="223"/>
      <c r="M33" s="223"/>
      <c r="N33" s="223"/>
      <c r="O33" s="223"/>
      <c r="P33" s="223"/>
    </row>
    <row r="34" spans="1:16" ht="14.25" customHeight="1" x14ac:dyDescent="0.35">
      <c r="A34" s="222"/>
      <c r="B34" s="222"/>
      <c r="C34" s="222"/>
      <c r="D34" s="75"/>
      <c r="E34" s="222"/>
      <c r="F34" s="222"/>
      <c r="G34" s="222"/>
      <c r="H34" s="157"/>
      <c r="I34" s="223"/>
      <c r="J34" s="223"/>
      <c r="K34" s="223"/>
      <c r="L34" s="223"/>
      <c r="M34" s="223"/>
      <c r="N34" s="223"/>
      <c r="O34" s="223"/>
      <c r="P34" s="223"/>
    </row>
    <row r="35" spans="1:16" ht="14.25" customHeight="1" x14ac:dyDescent="0.35">
      <c r="A35" s="222"/>
      <c r="B35" s="222"/>
      <c r="C35" s="222"/>
      <c r="D35" s="75"/>
      <c r="E35" s="222"/>
      <c r="F35" s="222"/>
      <c r="G35" s="222"/>
      <c r="H35" s="157"/>
      <c r="I35" s="223"/>
      <c r="J35" s="223"/>
      <c r="K35" s="223"/>
      <c r="L35" s="223"/>
      <c r="M35" s="223"/>
      <c r="N35" s="223"/>
      <c r="O35" s="223"/>
      <c r="P35" s="223"/>
    </row>
    <row r="36" spans="1:16" ht="17.5" x14ac:dyDescent="0.35">
      <c r="A36" s="222"/>
      <c r="B36" s="222"/>
      <c r="C36" s="222"/>
      <c r="D36" s="75"/>
      <c r="E36" s="222"/>
      <c r="F36" s="222"/>
      <c r="G36" s="222"/>
      <c r="H36" s="157"/>
      <c r="I36" s="223"/>
      <c r="J36" s="223"/>
      <c r="K36" s="223"/>
      <c r="L36" s="223"/>
      <c r="M36" s="223"/>
      <c r="N36" s="223"/>
      <c r="O36" s="223"/>
      <c r="P36" s="223"/>
    </row>
    <row r="37" spans="1:16" ht="17.5" x14ac:dyDescent="0.35">
      <c r="A37" s="222"/>
      <c r="B37" s="222"/>
      <c r="C37" s="222"/>
      <c r="D37" s="75"/>
      <c r="E37" s="222"/>
      <c r="F37" s="222"/>
      <c r="G37" s="222"/>
      <c r="H37" s="157"/>
      <c r="I37" s="223"/>
      <c r="J37" s="223"/>
      <c r="K37" s="223"/>
      <c r="L37" s="223"/>
      <c r="M37" s="223"/>
      <c r="N37" s="223"/>
      <c r="O37" s="223"/>
      <c r="P37" s="223"/>
    </row>
    <row r="38" spans="1:16" ht="17.5" x14ac:dyDescent="0.35">
      <c r="A38" s="75"/>
      <c r="B38" s="75"/>
      <c r="C38" s="75"/>
      <c r="D38" s="75"/>
      <c r="E38" s="222"/>
      <c r="F38" s="222"/>
      <c r="G38" s="222"/>
      <c r="H38" s="157"/>
      <c r="I38" s="223"/>
      <c r="J38" s="223"/>
      <c r="K38" s="223"/>
      <c r="L38" s="223"/>
      <c r="M38" s="223"/>
      <c r="N38" s="223"/>
      <c r="O38" s="223"/>
      <c r="P38" s="223"/>
    </row>
    <row r="39" spans="1:16" ht="16.5" customHeight="1" x14ac:dyDescent="0.35">
      <c r="A39" s="75"/>
      <c r="B39" s="75"/>
      <c r="C39" s="75"/>
      <c r="D39" s="75"/>
      <c r="E39" s="75"/>
      <c r="F39" s="75"/>
      <c r="G39" s="129"/>
      <c r="H39" s="129"/>
      <c r="I39" s="223"/>
      <c r="J39" s="223"/>
      <c r="K39" s="223"/>
      <c r="L39" s="223"/>
      <c r="M39" s="223"/>
      <c r="N39" s="223"/>
      <c r="O39" s="223"/>
      <c r="P39" s="223"/>
    </row>
    <row r="40" spans="1:16" ht="14.25" customHeight="1" x14ac:dyDescent="0.35">
      <c r="A40" s="222" t="s">
        <v>253</v>
      </c>
      <c r="B40" s="222"/>
      <c r="C40" s="222"/>
      <c r="D40" s="75"/>
      <c r="E40" s="222" t="s">
        <v>246</v>
      </c>
      <c r="F40" s="222"/>
      <c r="G40" s="222"/>
      <c r="H40" s="129"/>
      <c r="I40" s="223"/>
      <c r="J40" s="223"/>
      <c r="K40" s="223"/>
      <c r="L40" s="223"/>
      <c r="M40" s="223"/>
      <c r="N40" s="223"/>
      <c r="O40" s="223"/>
      <c r="P40" s="223"/>
    </row>
    <row r="41" spans="1:16" ht="17.5" x14ac:dyDescent="0.35">
      <c r="A41" s="222"/>
      <c r="B41" s="222"/>
      <c r="C41" s="222"/>
      <c r="D41" s="128"/>
      <c r="E41" s="222"/>
      <c r="F41" s="222"/>
      <c r="G41" s="222"/>
      <c r="H41" s="130"/>
      <c r="I41" s="158"/>
      <c r="J41" s="158"/>
      <c r="K41" s="158"/>
      <c r="L41" s="158"/>
      <c r="M41" s="158"/>
      <c r="N41" s="158"/>
      <c r="O41" s="158"/>
      <c r="P41" s="158"/>
    </row>
    <row r="42" spans="1:16" ht="17.5" x14ac:dyDescent="0.35">
      <c r="A42" s="222"/>
      <c r="B42" s="222"/>
      <c r="C42" s="222"/>
      <c r="D42" s="128"/>
      <c r="E42" s="222"/>
      <c r="F42" s="222"/>
      <c r="G42" s="222"/>
      <c r="H42" s="130"/>
      <c r="I42" s="158"/>
      <c r="J42" s="158"/>
      <c r="K42" s="158"/>
      <c r="L42" s="158"/>
      <c r="M42" s="158"/>
      <c r="N42" s="158"/>
      <c r="O42" s="158"/>
      <c r="P42" s="158"/>
    </row>
    <row r="43" spans="1:16" ht="17.5" x14ac:dyDescent="0.35">
      <c r="A43" s="222"/>
      <c r="B43" s="222"/>
      <c r="C43" s="222"/>
      <c r="D43" s="128"/>
      <c r="E43" s="222"/>
      <c r="F43" s="222"/>
      <c r="G43" s="222"/>
      <c r="H43" s="130"/>
      <c r="I43" s="158"/>
      <c r="J43" s="158"/>
      <c r="K43" s="158"/>
      <c r="L43" s="158"/>
      <c r="M43" s="158"/>
      <c r="N43" s="158"/>
      <c r="O43" s="158"/>
      <c r="P43" s="158"/>
    </row>
    <row r="44" spans="1:16" ht="17.5" x14ac:dyDescent="0.35">
      <c r="A44" s="222"/>
      <c r="B44" s="222"/>
      <c r="C44" s="222"/>
      <c r="D44" s="128"/>
      <c r="E44" s="222"/>
      <c r="F44" s="222"/>
      <c r="G44" s="222"/>
      <c r="H44" s="130"/>
      <c r="I44" s="130"/>
      <c r="J44" s="130"/>
      <c r="K44" s="130"/>
      <c r="L44" s="130"/>
      <c r="M44" s="130"/>
      <c r="N44" s="128"/>
      <c r="O44" s="128"/>
      <c r="P44" s="128"/>
    </row>
    <row r="45" spans="1:16" ht="17.5" x14ac:dyDescent="0.35">
      <c r="A45" s="222"/>
      <c r="B45" s="222"/>
      <c r="C45" s="222"/>
      <c r="D45" s="128"/>
      <c r="E45" s="222"/>
      <c r="F45" s="222"/>
      <c r="G45" s="222"/>
      <c r="H45" s="128"/>
      <c r="I45" s="128"/>
      <c r="J45" s="128"/>
      <c r="K45" s="128"/>
      <c r="L45" s="128"/>
      <c r="M45" s="128"/>
      <c r="N45" s="128"/>
      <c r="O45" s="128"/>
      <c r="P45" s="128"/>
    </row>
    <row r="46" spans="1:16" ht="17.5" x14ac:dyDescent="0.35">
      <c r="A46" s="222"/>
      <c r="B46" s="222"/>
      <c r="C46" s="222"/>
      <c r="D46" s="128"/>
      <c r="E46" s="222"/>
      <c r="F46" s="222"/>
      <c r="G46" s="222"/>
      <c r="H46" s="128"/>
      <c r="I46" s="128"/>
      <c r="J46" s="128"/>
      <c r="K46" s="128"/>
      <c r="L46" s="128"/>
      <c r="M46" s="128"/>
      <c r="N46" s="128"/>
      <c r="O46" s="128"/>
      <c r="P46" s="128"/>
    </row>
    <row r="47" spans="1:16" ht="17.5" x14ac:dyDescent="0.35">
      <c r="A47" s="222"/>
      <c r="B47" s="222"/>
      <c r="C47" s="222"/>
      <c r="D47" s="128"/>
      <c r="E47" s="222"/>
      <c r="F47" s="222"/>
      <c r="G47" s="222"/>
      <c r="H47" s="128"/>
      <c r="I47" s="128"/>
      <c r="J47" s="128"/>
      <c r="K47" s="128"/>
      <c r="L47" s="128"/>
      <c r="M47" s="128"/>
      <c r="N47" s="128"/>
      <c r="O47" s="128"/>
      <c r="P47" s="128"/>
    </row>
    <row r="48" spans="1:16" ht="17.5" x14ac:dyDescent="0.35">
      <c r="A48" s="222"/>
      <c r="B48" s="222"/>
      <c r="C48" s="222"/>
      <c r="D48" s="128"/>
      <c r="E48" s="222"/>
      <c r="F48" s="222"/>
      <c r="G48" s="222"/>
      <c r="H48" s="128"/>
      <c r="I48" s="128"/>
      <c r="J48" s="128"/>
      <c r="K48" s="128"/>
      <c r="L48" s="128"/>
      <c r="M48" s="128"/>
      <c r="N48" s="128"/>
      <c r="O48" s="128"/>
      <c r="P48" s="128"/>
    </row>
    <row r="49" spans="1:16" ht="17.5" x14ac:dyDescent="0.35">
      <c r="A49" s="222"/>
      <c r="B49" s="222"/>
      <c r="C49" s="222"/>
      <c r="D49" s="128"/>
      <c r="E49" s="222"/>
      <c r="F49" s="222"/>
      <c r="G49" s="222"/>
      <c r="H49" s="128"/>
      <c r="I49" s="128"/>
      <c r="J49" s="128"/>
      <c r="K49" s="128"/>
      <c r="L49" s="128"/>
      <c r="M49" s="128"/>
      <c r="N49" s="128"/>
      <c r="O49" s="128"/>
      <c r="P49" s="128"/>
    </row>
    <row r="50" spans="1:16" x14ac:dyDescent="0.35"/>
    <row r="51" spans="1:16" hidden="1" x14ac:dyDescent="0.35"/>
    <row r="52" spans="1:16" hidden="1" x14ac:dyDescent="0.35"/>
    <row r="53" spans="1:16" hidden="1" x14ac:dyDescent="0.35"/>
    <row r="54" spans="1:16" hidden="1" x14ac:dyDescent="0.35"/>
    <row r="55" spans="1:16" hidden="1" x14ac:dyDescent="0.35"/>
    <row r="56" spans="1:16" hidden="1" x14ac:dyDescent="0.35"/>
    <row r="57" spans="1:16" hidden="1" x14ac:dyDescent="0.35"/>
    <row r="58" spans="1:16" hidden="1" x14ac:dyDescent="0.35"/>
    <row r="59" spans="1:16" hidden="1" x14ac:dyDescent="0.35"/>
    <row r="60" spans="1:16" hidden="1" x14ac:dyDescent="0.35"/>
    <row r="61" spans="1:16" hidden="1" x14ac:dyDescent="0.35"/>
    <row r="62" spans="1:16" hidden="1" x14ac:dyDescent="0.35"/>
    <row r="63" spans="1:16" hidden="1" x14ac:dyDescent="0.35">
      <c r="A63" s="100"/>
      <c r="B63" s="100"/>
      <c r="C63" s="100"/>
      <c r="D63" s="100"/>
      <c r="E63" s="100"/>
      <c r="F63" s="100"/>
      <c r="G63" s="100"/>
      <c r="H63" s="100"/>
    </row>
  </sheetData>
  <sheetProtection algorithmName="SHA-512" hashValue="4Cw7KaKj7AML0pS3VVpoTH2GT4b+o0EcoJnTt6Iqf9epA6KgYWhA/mDdjYmkC/YJEvFTpae94xMEYIwajELlFw==" saltValue="wABEChh/3aNl+CE89J9lpg==" spinCount="100000" sheet="1" objects="1" scenarios="1"/>
  <mergeCells count="6">
    <mergeCell ref="A1:P1"/>
    <mergeCell ref="A6:C37"/>
    <mergeCell ref="E6:G38"/>
    <mergeCell ref="I6:P40"/>
    <mergeCell ref="A40:C49"/>
    <mergeCell ref="E40:G49"/>
  </mergeCells>
  <pageMargins left="0.7" right="0.7" top="0.75" bottom="0.75" header="0.3" footer="0.3"/>
  <pageSetup paperSize="9" orientation="portrait" r:id="rId1"/>
  <colBreaks count="2" manualBreakCount="2">
    <brk id="8" max="1048575" man="1"/>
    <brk id="16" max="1048575" man="1"/>
  </col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X111"/>
  <sheetViews>
    <sheetView showGridLines="0" zoomScale="70" zoomScaleNormal="70" zoomScalePageLayoutView="85" workbookViewId="0">
      <pane ySplit="5" topLeftCell="A6" activePane="bottomLeft" state="frozen"/>
      <selection pane="bottomLeft" activeCell="R3" sqref="R3"/>
    </sheetView>
  </sheetViews>
  <sheetFormatPr baseColWidth="10" defaultColWidth="0" defaultRowHeight="14" zeroHeight="1" x14ac:dyDescent="0.3"/>
  <cols>
    <col min="1" max="1" width="22.6328125" style="59" customWidth="1"/>
    <col min="2" max="2" width="9.54296875" style="59" customWidth="1"/>
    <col min="3" max="5" width="5.36328125" style="59" customWidth="1"/>
    <col min="6" max="6" width="2.90625" style="60" customWidth="1"/>
    <col min="7" max="7" width="3.6328125" style="60" customWidth="1"/>
    <col min="8" max="8" width="13.54296875" style="59" customWidth="1"/>
    <col min="9" max="9" width="8.54296875" style="59" customWidth="1"/>
    <col min="10" max="17" width="8.54296875" style="59" bestFit="1" customWidth="1"/>
    <col min="18" max="18" width="10.08984375" style="59" customWidth="1"/>
    <col min="19" max="20" width="8.54296875" style="59" bestFit="1" customWidth="1"/>
    <col min="21" max="21" width="18.6328125" style="59" customWidth="1"/>
    <col min="22" max="22" width="18" style="60" customWidth="1"/>
    <col min="23" max="23" width="40.453125" style="59" customWidth="1"/>
    <col min="24" max="24" width="24.90625" style="60" customWidth="1"/>
    <col min="25" max="16384" width="10.36328125" style="59" hidden="1"/>
  </cols>
  <sheetData>
    <row r="1" spans="1:24" ht="33.75" customHeight="1" x14ac:dyDescent="0.3">
      <c r="A1" s="224" t="s">
        <v>3</v>
      </c>
      <c r="B1" s="224"/>
      <c r="C1" s="224"/>
      <c r="D1" s="224"/>
      <c r="E1" s="224"/>
      <c r="F1" s="224"/>
      <c r="G1" s="224"/>
      <c r="H1" s="224"/>
      <c r="I1" s="224"/>
      <c r="J1" s="224"/>
      <c r="K1" s="224"/>
      <c r="L1" s="224"/>
      <c r="M1" s="224"/>
      <c r="N1" s="224"/>
      <c r="O1" s="224"/>
      <c r="P1" s="224"/>
      <c r="Q1" s="224"/>
      <c r="R1" s="224"/>
      <c r="S1" s="224"/>
      <c r="T1" s="224"/>
      <c r="U1" s="224"/>
      <c r="V1" s="224"/>
      <c r="W1" s="224"/>
      <c r="X1" s="224"/>
    </row>
    <row r="2" spans="1:24" ht="14.25" customHeight="1" x14ac:dyDescent="0.3">
      <c r="A2" s="32"/>
      <c r="B2" s="32"/>
      <c r="C2" s="32"/>
      <c r="D2" s="32"/>
      <c r="E2" s="32"/>
      <c r="F2" s="32"/>
      <c r="G2" s="32"/>
      <c r="H2" s="32"/>
    </row>
    <row r="3" spans="1:24" ht="25.5" customHeight="1" x14ac:dyDescent="0.35">
      <c r="A3" s="202" t="s">
        <v>166</v>
      </c>
      <c r="B3" s="31"/>
      <c r="C3" s="31"/>
      <c r="D3" s="32"/>
      <c r="E3" s="32"/>
      <c r="F3" s="32"/>
      <c r="G3" s="32"/>
      <c r="H3" s="32"/>
      <c r="Q3" s="198" t="s">
        <v>167</v>
      </c>
      <c r="R3" s="205" t="s">
        <v>168</v>
      </c>
      <c r="S3" s="124"/>
      <c r="T3" s="124"/>
      <c r="U3" s="124"/>
    </row>
    <row r="4" spans="1:24" ht="14.25" customHeight="1" x14ac:dyDescent="0.3">
      <c r="A4" s="61"/>
      <c r="B4" s="32"/>
      <c r="C4" s="32"/>
      <c r="D4" s="32"/>
      <c r="E4" s="32"/>
      <c r="F4" s="32"/>
      <c r="G4" s="32"/>
      <c r="H4" s="32"/>
    </row>
    <row r="5" spans="1:24" ht="18" x14ac:dyDescent="0.4">
      <c r="A5" s="312" t="s">
        <v>169</v>
      </c>
      <c r="B5" s="312"/>
      <c r="C5" s="312"/>
      <c r="D5" s="312"/>
      <c r="E5" s="312"/>
      <c r="F5" s="312"/>
      <c r="G5" s="312"/>
      <c r="H5" s="312"/>
      <c r="I5" s="312"/>
      <c r="J5" s="312"/>
      <c r="K5" s="312"/>
      <c r="L5" s="312"/>
      <c r="M5" s="312"/>
      <c r="N5" s="312"/>
      <c r="O5" s="312"/>
      <c r="P5" s="312"/>
      <c r="Q5" s="312"/>
      <c r="R5" s="312"/>
      <c r="S5" s="312"/>
      <c r="T5" s="312"/>
      <c r="U5" s="312"/>
      <c r="V5" s="312"/>
      <c r="W5" s="312"/>
      <c r="X5" s="312"/>
    </row>
    <row r="6" spans="1:24" ht="14.25" customHeight="1" x14ac:dyDescent="0.3">
      <c r="A6" s="62"/>
      <c r="B6" s="63"/>
      <c r="C6" s="63"/>
      <c r="D6" s="63"/>
      <c r="E6" s="63"/>
      <c r="F6" s="63"/>
      <c r="G6" s="63"/>
      <c r="H6" s="332" t="s">
        <v>170</v>
      </c>
      <c r="I6" s="333"/>
      <c r="J6" s="333"/>
      <c r="K6" s="333"/>
      <c r="L6" s="333"/>
      <c r="M6" s="333"/>
      <c r="N6" s="333"/>
      <c r="O6" s="333"/>
      <c r="P6" s="333"/>
      <c r="Q6" s="333"/>
      <c r="R6" s="333"/>
      <c r="S6" s="333"/>
      <c r="T6" s="333"/>
      <c r="U6" s="333"/>
      <c r="V6" s="333"/>
      <c r="W6" s="333"/>
      <c r="X6" s="334"/>
    </row>
    <row r="7" spans="1:24" ht="40.5" customHeight="1" x14ac:dyDescent="0.3">
      <c r="A7" s="159" t="s">
        <v>171</v>
      </c>
      <c r="B7" s="192" t="s">
        <v>202</v>
      </c>
      <c r="C7" s="341"/>
      <c r="D7" s="342"/>
      <c r="E7" s="342"/>
      <c r="F7" s="64"/>
      <c r="G7" s="65"/>
      <c r="H7" s="335"/>
      <c r="I7" s="336"/>
      <c r="J7" s="336"/>
      <c r="K7" s="336"/>
      <c r="L7" s="336"/>
      <c r="M7" s="336"/>
      <c r="N7" s="336"/>
      <c r="O7" s="336"/>
      <c r="P7" s="336"/>
      <c r="Q7" s="336"/>
      <c r="R7" s="336"/>
      <c r="S7" s="336"/>
      <c r="T7" s="336"/>
      <c r="U7" s="336"/>
      <c r="V7" s="336"/>
      <c r="W7" s="336"/>
      <c r="X7" s="337"/>
    </row>
    <row r="8" spans="1:24" ht="18" customHeight="1" x14ac:dyDescent="0.3">
      <c r="A8" s="66"/>
      <c r="B8" s="67"/>
      <c r="C8" s="351" t="s">
        <v>173</v>
      </c>
      <c r="D8" s="351" t="s">
        <v>174</v>
      </c>
      <c r="E8" s="351" t="s">
        <v>175</v>
      </c>
      <c r="F8" s="352"/>
      <c r="G8" s="65"/>
      <c r="H8" s="335"/>
      <c r="I8" s="336"/>
      <c r="J8" s="336"/>
      <c r="K8" s="336"/>
      <c r="L8" s="336"/>
      <c r="M8" s="336"/>
      <c r="N8" s="336"/>
      <c r="O8" s="336"/>
      <c r="P8" s="336"/>
      <c r="Q8" s="336"/>
      <c r="R8" s="336"/>
      <c r="S8" s="336"/>
      <c r="T8" s="336"/>
      <c r="U8" s="336"/>
      <c r="V8" s="336"/>
      <c r="W8" s="336"/>
      <c r="X8" s="337"/>
    </row>
    <row r="9" spans="1:24" ht="18" customHeight="1" x14ac:dyDescent="0.3">
      <c r="A9" s="66"/>
      <c r="B9" s="67"/>
      <c r="C9" s="351"/>
      <c r="D9" s="351"/>
      <c r="E9" s="351"/>
      <c r="F9" s="352"/>
      <c r="G9" s="65"/>
      <c r="H9" s="335"/>
      <c r="I9" s="336"/>
      <c r="J9" s="336"/>
      <c r="K9" s="336"/>
      <c r="L9" s="336"/>
      <c r="M9" s="336"/>
      <c r="N9" s="336"/>
      <c r="O9" s="336"/>
      <c r="P9" s="336"/>
      <c r="Q9" s="336"/>
      <c r="R9" s="336"/>
      <c r="S9" s="336"/>
      <c r="T9" s="336"/>
      <c r="U9" s="336"/>
      <c r="V9" s="336"/>
      <c r="W9" s="336"/>
      <c r="X9" s="337"/>
    </row>
    <row r="10" spans="1:24" ht="14.25" customHeight="1" x14ac:dyDescent="0.3">
      <c r="A10" s="68"/>
      <c r="B10" s="69"/>
      <c r="C10" s="69"/>
      <c r="D10" s="69"/>
      <c r="E10" s="69"/>
      <c r="F10" s="69"/>
      <c r="G10" s="70"/>
      <c r="H10" s="338"/>
      <c r="I10" s="339"/>
      <c r="J10" s="339"/>
      <c r="K10" s="339"/>
      <c r="L10" s="339"/>
      <c r="M10" s="339"/>
      <c r="N10" s="339"/>
      <c r="O10" s="339"/>
      <c r="P10" s="339"/>
      <c r="Q10" s="339"/>
      <c r="R10" s="339"/>
      <c r="S10" s="339"/>
      <c r="T10" s="339"/>
      <c r="U10" s="339"/>
      <c r="V10" s="339"/>
      <c r="W10" s="339"/>
      <c r="X10" s="340"/>
    </row>
    <row r="11" spans="1:24" ht="18" x14ac:dyDescent="0.4">
      <c r="A11" s="331" t="s">
        <v>176</v>
      </c>
      <c r="B11" s="331"/>
      <c r="C11" s="331"/>
      <c r="D11" s="331"/>
      <c r="E11" s="331"/>
      <c r="F11" s="331"/>
      <c r="G11" s="331"/>
      <c r="H11" s="331"/>
      <c r="I11" s="331"/>
      <c r="J11" s="331"/>
      <c r="K11" s="331"/>
      <c r="L11" s="331"/>
      <c r="M11" s="331"/>
      <c r="N11" s="331"/>
      <c r="O11" s="331"/>
      <c r="P11" s="331"/>
      <c r="Q11" s="331"/>
      <c r="R11" s="331"/>
      <c r="S11" s="331"/>
      <c r="T11" s="331"/>
      <c r="U11" s="331"/>
      <c r="V11" s="331"/>
      <c r="W11" s="331"/>
      <c r="X11" s="331"/>
    </row>
    <row r="12" spans="1:24" ht="6" customHeight="1" x14ac:dyDescent="0.3">
      <c r="A12" s="62"/>
      <c r="B12" s="63"/>
      <c r="C12" s="63"/>
      <c r="D12" s="63"/>
      <c r="E12" s="63"/>
      <c r="F12" s="63"/>
      <c r="G12" s="63"/>
      <c r="H12" s="332" t="s">
        <v>177</v>
      </c>
      <c r="I12" s="333"/>
      <c r="J12" s="333"/>
      <c r="K12" s="333"/>
      <c r="L12" s="333"/>
      <c r="M12" s="333"/>
      <c r="N12" s="333"/>
      <c r="O12" s="333"/>
      <c r="P12" s="333"/>
      <c r="Q12" s="333"/>
      <c r="R12" s="333"/>
      <c r="S12" s="333"/>
      <c r="T12" s="333"/>
      <c r="U12" s="333"/>
      <c r="V12" s="333"/>
      <c r="W12" s="333"/>
      <c r="X12" s="334"/>
    </row>
    <row r="13" spans="1:24" ht="17.25" customHeight="1" x14ac:dyDescent="0.3">
      <c r="A13" s="160" t="s">
        <v>178</v>
      </c>
      <c r="B13" s="192" t="s">
        <v>179</v>
      </c>
      <c r="C13" s="341"/>
      <c r="D13" s="342"/>
      <c r="E13" s="342"/>
      <c r="F13" s="64"/>
      <c r="G13" s="65"/>
      <c r="H13" s="335"/>
      <c r="I13" s="336"/>
      <c r="J13" s="336"/>
      <c r="K13" s="336"/>
      <c r="L13" s="336"/>
      <c r="M13" s="336"/>
      <c r="N13" s="336"/>
      <c r="O13" s="336"/>
      <c r="P13" s="336"/>
      <c r="Q13" s="336"/>
      <c r="R13" s="336"/>
      <c r="S13" s="336"/>
      <c r="T13" s="336"/>
      <c r="U13" s="336"/>
      <c r="V13" s="336"/>
      <c r="W13" s="336"/>
      <c r="X13" s="337"/>
    </row>
    <row r="14" spans="1:24" ht="22.5" customHeight="1" x14ac:dyDescent="0.65">
      <c r="A14" s="66"/>
      <c r="B14" s="67"/>
      <c r="C14" s="193" t="s">
        <v>173</v>
      </c>
      <c r="D14" s="193" t="s">
        <v>174</v>
      </c>
      <c r="E14" s="193" t="s">
        <v>175</v>
      </c>
      <c r="F14" s="182"/>
      <c r="G14" s="65"/>
      <c r="H14" s="335"/>
      <c r="I14" s="336"/>
      <c r="J14" s="336"/>
      <c r="K14" s="336"/>
      <c r="L14" s="336"/>
      <c r="M14" s="336"/>
      <c r="N14" s="336"/>
      <c r="O14" s="336"/>
      <c r="P14" s="336"/>
      <c r="Q14" s="336"/>
      <c r="R14" s="336"/>
      <c r="S14" s="336"/>
      <c r="T14" s="336"/>
      <c r="U14" s="336"/>
      <c r="V14" s="336"/>
      <c r="W14" s="336"/>
      <c r="X14" s="337"/>
    </row>
    <row r="15" spans="1:24" ht="17.25" customHeight="1" x14ac:dyDescent="0.3">
      <c r="A15" s="160" t="s">
        <v>180</v>
      </c>
      <c r="B15" s="192" t="s">
        <v>172</v>
      </c>
      <c r="C15" s="341"/>
      <c r="D15" s="342"/>
      <c r="E15" s="342"/>
      <c r="F15" s="64"/>
      <c r="G15" s="65"/>
      <c r="H15" s="335"/>
      <c r="I15" s="336"/>
      <c r="J15" s="336"/>
      <c r="K15" s="336"/>
      <c r="L15" s="336"/>
      <c r="M15" s="336"/>
      <c r="N15" s="336"/>
      <c r="O15" s="336"/>
      <c r="P15" s="336"/>
      <c r="Q15" s="336"/>
      <c r="R15" s="336"/>
      <c r="S15" s="336"/>
      <c r="T15" s="336"/>
      <c r="U15" s="336"/>
      <c r="V15" s="336"/>
      <c r="W15" s="336"/>
      <c r="X15" s="337"/>
    </row>
    <row r="16" spans="1:24" ht="22.5" customHeight="1" x14ac:dyDescent="0.65">
      <c r="A16" s="66"/>
      <c r="B16" s="67"/>
      <c r="C16" s="193" t="s">
        <v>173</v>
      </c>
      <c r="D16" s="193" t="s">
        <v>174</v>
      </c>
      <c r="E16" s="193" t="s">
        <v>175</v>
      </c>
      <c r="F16" s="182"/>
      <c r="G16" s="65"/>
      <c r="H16" s="335"/>
      <c r="I16" s="336"/>
      <c r="J16" s="336"/>
      <c r="K16" s="336"/>
      <c r="L16" s="336"/>
      <c r="M16" s="336"/>
      <c r="N16" s="336"/>
      <c r="O16" s="336"/>
      <c r="P16" s="336"/>
      <c r="Q16" s="336"/>
      <c r="R16" s="336"/>
      <c r="S16" s="336"/>
      <c r="T16" s="336"/>
      <c r="U16" s="336"/>
      <c r="V16" s="336"/>
      <c r="W16" s="336"/>
      <c r="X16" s="337"/>
    </row>
    <row r="17" spans="1:24" ht="6" customHeight="1" x14ac:dyDescent="0.3">
      <c r="A17" s="68"/>
      <c r="B17" s="69"/>
      <c r="C17" s="69"/>
      <c r="D17" s="69"/>
      <c r="E17" s="69"/>
      <c r="F17" s="69"/>
      <c r="G17" s="70"/>
      <c r="H17" s="338"/>
      <c r="I17" s="339"/>
      <c r="J17" s="339"/>
      <c r="K17" s="339"/>
      <c r="L17" s="339"/>
      <c r="M17" s="339"/>
      <c r="N17" s="339"/>
      <c r="O17" s="339"/>
      <c r="P17" s="339"/>
      <c r="Q17" s="339"/>
      <c r="R17" s="339"/>
      <c r="S17" s="339"/>
      <c r="T17" s="339"/>
      <c r="U17" s="339"/>
      <c r="V17" s="339"/>
      <c r="W17" s="339"/>
      <c r="X17" s="340"/>
    </row>
    <row r="18" spans="1:24" ht="18" x14ac:dyDescent="0.4">
      <c r="A18" s="312" t="s">
        <v>181</v>
      </c>
      <c r="B18" s="312"/>
      <c r="C18" s="312"/>
      <c r="D18" s="312"/>
      <c r="E18" s="312"/>
      <c r="F18" s="312"/>
      <c r="G18" s="312"/>
      <c r="H18" s="312"/>
      <c r="I18" s="312"/>
      <c r="J18" s="312"/>
      <c r="K18" s="312"/>
      <c r="L18" s="312"/>
      <c r="M18" s="312"/>
      <c r="N18" s="312"/>
      <c r="O18" s="312"/>
      <c r="P18" s="312"/>
      <c r="Q18" s="312"/>
      <c r="R18" s="312"/>
      <c r="S18" s="312"/>
      <c r="T18" s="312"/>
      <c r="U18" s="312"/>
      <c r="V18" s="312"/>
      <c r="W18" s="312"/>
      <c r="X18" s="312"/>
    </row>
    <row r="19" spans="1:24" ht="28.25" customHeight="1" x14ac:dyDescent="0.3">
      <c r="A19" s="343" t="s">
        <v>8</v>
      </c>
      <c r="B19" s="345" t="s">
        <v>32</v>
      </c>
      <c r="C19" s="346"/>
      <c r="D19" s="346"/>
      <c r="E19" s="346"/>
      <c r="F19" s="346"/>
      <c r="G19" s="347"/>
      <c r="H19" s="343" t="s">
        <v>35</v>
      </c>
      <c r="I19" s="313" t="s">
        <v>182</v>
      </c>
      <c r="J19" s="314"/>
      <c r="K19" s="314"/>
      <c r="L19" s="314"/>
      <c r="M19" s="314"/>
      <c r="N19" s="314"/>
      <c r="O19" s="314"/>
      <c r="P19" s="314"/>
      <c r="Q19" s="314"/>
      <c r="R19" s="314"/>
      <c r="S19" s="314"/>
      <c r="T19" s="315"/>
      <c r="U19" s="343" t="s">
        <v>183</v>
      </c>
      <c r="V19" s="345" t="s">
        <v>184</v>
      </c>
      <c r="W19" s="347"/>
      <c r="X19" s="343" t="s">
        <v>123</v>
      </c>
    </row>
    <row r="20" spans="1:24" ht="24.65" customHeight="1" x14ac:dyDescent="0.3">
      <c r="A20" s="344"/>
      <c r="B20" s="348"/>
      <c r="C20" s="349"/>
      <c r="D20" s="349"/>
      <c r="E20" s="349"/>
      <c r="F20" s="349"/>
      <c r="G20" s="350"/>
      <c r="H20" s="344"/>
      <c r="I20" s="161" t="s">
        <v>185</v>
      </c>
      <c r="J20" s="161" t="s">
        <v>185</v>
      </c>
      <c r="K20" s="161" t="s">
        <v>185</v>
      </c>
      <c r="L20" s="161" t="s">
        <v>185</v>
      </c>
      <c r="M20" s="161" t="s">
        <v>185</v>
      </c>
      <c r="N20" s="161" t="s">
        <v>185</v>
      </c>
      <c r="O20" s="161" t="s">
        <v>185</v>
      </c>
      <c r="P20" s="161" t="s">
        <v>185</v>
      </c>
      <c r="Q20" s="161" t="s">
        <v>185</v>
      </c>
      <c r="R20" s="161" t="s">
        <v>185</v>
      </c>
      <c r="S20" s="161" t="s">
        <v>185</v>
      </c>
      <c r="T20" s="161" t="s">
        <v>185</v>
      </c>
      <c r="U20" s="344"/>
      <c r="V20" s="348"/>
      <c r="W20" s="350"/>
      <c r="X20" s="344"/>
    </row>
    <row r="21" spans="1:24" s="71" customFormat="1" ht="34.5" customHeight="1" x14ac:dyDescent="0.35">
      <c r="A21" s="162" t="s">
        <v>124</v>
      </c>
      <c r="B21" s="328" t="s">
        <v>44</v>
      </c>
      <c r="C21" s="329"/>
      <c r="D21" s="329"/>
      <c r="E21" s="329"/>
      <c r="F21" s="329"/>
      <c r="G21" s="330"/>
      <c r="H21" s="163">
        <v>100</v>
      </c>
      <c r="I21" s="163">
        <v>95</v>
      </c>
      <c r="J21" s="163">
        <v>96</v>
      </c>
      <c r="K21" s="163">
        <v>97</v>
      </c>
      <c r="L21" s="163">
        <v>98</v>
      </c>
      <c r="M21" s="163">
        <v>99</v>
      </c>
      <c r="N21" s="163">
        <v>100</v>
      </c>
      <c r="O21" s="163">
        <v>101</v>
      </c>
      <c r="P21" s="163">
        <v>102</v>
      </c>
      <c r="Q21" s="163">
        <v>103</v>
      </c>
      <c r="R21" s="163">
        <v>104</v>
      </c>
      <c r="S21" s="163">
        <v>105</v>
      </c>
      <c r="T21" s="163">
        <v>106</v>
      </c>
      <c r="U21" s="164"/>
      <c r="V21" s="328" t="s">
        <v>186</v>
      </c>
      <c r="W21" s="330"/>
      <c r="X21" s="165" t="s">
        <v>132</v>
      </c>
    </row>
    <row r="22" spans="1:24" s="71" customFormat="1" ht="28.25" customHeight="1" x14ac:dyDescent="0.35">
      <c r="A22" s="166" t="s">
        <v>82</v>
      </c>
      <c r="B22" s="327"/>
      <c r="C22" s="327"/>
      <c r="D22" s="327"/>
      <c r="E22" s="327"/>
      <c r="F22" s="327"/>
      <c r="G22" s="327"/>
      <c r="H22" s="185"/>
      <c r="I22" s="185"/>
      <c r="J22" s="185"/>
      <c r="K22" s="185"/>
      <c r="L22" s="185"/>
      <c r="M22" s="185"/>
      <c r="N22" s="185"/>
      <c r="O22" s="185"/>
      <c r="P22" s="185"/>
      <c r="Q22" s="185"/>
      <c r="R22" s="185"/>
      <c r="S22" s="185"/>
      <c r="T22" s="185"/>
      <c r="U22" s="167"/>
      <c r="V22" s="327"/>
      <c r="W22" s="327"/>
      <c r="X22" s="168"/>
    </row>
    <row r="23" spans="1:24" s="71" customFormat="1" ht="54" customHeight="1" x14ac:dyDescent="0.35">
      <c r="A23" s="166" t="s">
        <v>187</v>
      </c>
      <c r="B23" s="327" t="s">
        <v>188</v>
      </c>
      <c r="C23" s="327"/>
      <c r="D23" s="327"/>
      <c r="E23" s="327"/>
      <c r="F23" s="327"/>
      <c r="G23" s="327"/>
      <c r="H23" s="185">
        <v>66</v>
      </c>
      <c r="I23" s="185">
        <v>70</v>
      </c>
      <c r="J23" s="185">
        <v>70.099999999999994</v>
      </c>
      <c r="K23" s="185">
        <v>70</v>
      </c>
      <c r="L23" s="185">
        <v>67</v>
      </c>
      <c r="M23" s="185">
        <v>67</v>
      </c>
      <c r="N23" s="185">
        <v>67</v>
      </c>
      <c r="O23" s="185">
        <v>66.5</v>
      </c>
      <c r="P23" s="185">
        <v>66.8</v>
      </c>
      <c r="Q23" s="185">
        <v>66</v>
      </c>
      <c r="R23" s="185">
        <v>65.400000000000006</v>
      </c>
      <c r="S23" s="185">
        <v>65.5</v>
      </c>
      <c r="T23" s="185">
        <v>65</v>
      </c>
      <c r="U23" s="167"/>
      <c r="V23" s="327" t="s">
        <v>189</v>
      </c>
      <c r="W23" s="327"/>
      <c r="X23" s="168" t="s">
        <v>190</v>
      </c>
    </row>
    <row r="24" spans="1:24" s="71" customFormat="1" ht="63" customHeight="1" x14ac:dyDescent="0.35">
      <c r="A24" s="166" t="s">
        <v>191</v>
      </c>
      <c r="B24" s="327" t="s">
        <v>192</v>
      </c>
      <c r="C24" s="327"/>
      <c r="D24" s="327"/>
      <c r="E24" s="327"/>
      <c r="F24" s="327"/>
      <c r="G24" s="327"/>
      <c r="H24" s="185">
        <v>0</v>
      </c>
      <c r="I24" s="185">
        <v>1.9</v>
      </c>
      <c r="J24" s="185">
        <v>2</v>
      </c>
      <c r="K24" s="185">
        <v>2</v>
      </c>
      <c r="L24" s="185">
        <v>2.1</v>
      </c>
      <c r="M24" s="185">
        <v>1.8</v>
      </c>
      <c r="N24" s="185">
        <v>1.9</v>
      </c>
      <c r="O24" s="185">
        <v>1.8</v>
      </c>
      <c r="P24" s="185">
        <v>1.7</v>
      </c>
      <c r="Q24" s="185">
        <v>1.8</v>
      </c>
      <c r="R24" s="185">
        <v>1.7</v>
      </c>
      <c r="S24" s="185">
        <v>1.7</v>
      </c>
      <c r="T24" s="185">
        <v>1.5</v>
      </c>
      <c r="U24" s="167"/>
      <c r="V24" s="327" t="s">
        <v>193</v>
      </c>
      <c r="W24" s="327"/>
      <c r="X24" s="168" t="s">
        <v>190</v>
      </c>
    </row>
    <row r="25" spans="1:24" s="71" customFormat="1" ht="34.5" customHeight="1" x14ac:dyDescent="0.35">
      <c r="A25" s="169" t="str">
        <f>Gevinstrealiseringsplan_mal!A18</f>
        <v/>
      </c>
      <c r="B25" s="302" t="str">
        <f>Gevinstrealiseringsplan_mal!E18</f>
        <v/>
      </c>
      <c r="C25" s="303"/>
      <c r="D25" s="303"/>
      <c r="E25" s="303"/>
      <c r="F25" s="303"/>
      <c r="G25" s="304"/>
      <c r="H25" s="170"/>
      <c r="I25" s="170"/>
      <c r="J25" s="170"/>
      <c r="K25" s="170"/>
      <c r="L25" s="170"/>
      <c r="M25" s="170"/>
      <c r="N25" s="170"/>
      <c r="O25" s="170"/>
      <c r="P25" s="170"/>
      <c r="Q25" s="170"/>
      <c r="R25" s="170"/>
      <c r="S25" s="170"/>
      <c r="T25" s="170"/>
      <c r="U25" s="164"/>
      <c r="V25" s="325"/>
      <c r="W25" s="326"/>
      <c r="X25" s="199" t="str">
        <f>IF(LEN(Gevinstrealiseringsplan_mal!I18)&gt;0,Gevinstrealiseringsplan_mal!I18,"")</f>
        <v/>
      </c>
    </row>
    <row r="26" spans="1:24" s="71" customFormat="1" ht="34.5" customHeight="1" x14ac:dyDescent="0.35">
      <c r="A26" s="169" t="str">
        <f>Gevinstrealiseringsplan_mal!A19</f>
        <v/>
      </c>
      <c r="B26" s="302" t="str">
        <f>Gevinstrealiseringsplan_mal!E19</f>
        <v/>
      </c>
      <c r="C26" s="303"/>
      <c r="D26" s="303"/>
      <c r="E26" s="303"/>
      <c r="F26" s="303"/>
      <c r="G26" s="304"/>
      <c r="H26" s="170"/>
      <c r="I26" s="170"/>
      <c r="J26" s="170"/>
      <c r="K26" s="170"/>
      <c r="L26" s="170"/>
      <c r="M26" s="170"/>
      <c r="N26" s="170"/>
      <c r="O26" s="170"/>
      <c r="P26" s="170"/>
      <c r="Q26" s="170"/>
      <c r="R26" s="170"/>
      <c r="S26" s="170"/>
      <c r="T26" s="170"/>
      <c r="U26" s="164"/>
      <c r="V26" s="325"/>
      <c r="W26" s="326"/>
      <c r="X26" s="199" t="str">
        <f>IF(LEN(Gevinstrealiseringsplan_mal!I19)&gt;0,Gevinstrealiseringsplan_mal!I19,"")</f>
        <v/>
      </c>
    </row>
    <row r="27" spans="1:24" s="71" customFormat="1" ht="34.5" customHeight="1" x14ac:dyDescent="0.35">
      <c r="A27" s="169" t="str">
        <f>Gevinstrealiseringsplan_mal!A20</f>
        <v/>
      </c>
      <c r="B27" s="302" t="str">
        <f>Gevinstrealiseringsplan_mal!E20</f>
        <v/>
      </c>
      <c r="C27" s="303"/>
      <c r="D27" s="303"/>
      <c r="E27" s="303"/>
      <c r="F27" s="303"/>
      <c r="G27" s="304"/>
      <c r="H27" s="170"/>
      <c r="I27" s="170"/>
      <c r="J27" s="170"/>
      <c r="K27" s="170"/>
      <c r="L27" s="170"/>
      <c r="M27" s="170"/>
      <c r="N27" s="170"/>
      <c r="O27" s="170"/>
      <c r="P27" s="170"/>
      <c r="Q27" s="170"/>
      <c r="R27" s="170"/>
      <c r="S27" s="170"/>
      <c r="T27" s="170"/>
      <c r="U27" s="164"/>
      <c r="V27" s="325"/>
      <c r="W27" s="326"/>
      <c r="X27" s="199" t="str">
        <f>IF(LEN(Gevinstrealiseringsplan_mal!I20)&gt;0,Gevinstrealiseringsplan_mal!I20,"")</f>
        <v/>
      </c>
    </row>
    <row r="28" spans="1:24" s="71" customFormat="1" ht="34.5" customHeight="1" x14ac:dyDescent="0.35">
      <c r="A28" s="169" t="str">
        <f>Gevinstrealiseringsplan_mal!A21</f>
        <v/>
      </c>
      <c r="B28" s="302" t="str">
        <f>Gevinstrealiseringsplan_mal!E21</f>
        <v/>
      </c>
      <c r="C28" s="303"/>
      <c r="D28" s="303"/>
      <c r="E28" s="303"/>
      <c r="F28" s="303"/>
      <c r="G28" s="304"/>
      <c r="H28" s="170"/>
      <c r="I28" s="170"/>
      <c r="J28" s="170"/>
      <c r="K28" s="170"/>
      <c r="L28" s="170"/>
      <c r="M28" s="170"/>
      <c r="N28" s="170"/>
      <c r="O28" s="170"/>
      <c r="P28" s="170"/>
      <c r="Q28" s="170"/>
      <c r="R28" s="170"/>
      <c r="S28" s="170"/>
      <c r="T28" s="170"/>
      <c r="U28" s="164"/>
      <c r="V28" s="183"/>
      <c r="W28" s="184"/>
      <c r="X28" s="199" t="str">
        <f>IF(LEN(Gevinstrealiseringsplan_mal!I21)&gt;0,Gevinstrealiseringsplan_mal!I21,"")</f>
        <v/>
      </c>
    </row>
    <row r="29" spans="1:24" s="71" customFormat="1" ht="34.5" customHeight="1" x14ac:dyDescent="0.35">
      <c r="A29" s="169" t="str">
        <f>Gevinstrealiseringsplan_mal!A22</f>
        <v/>
      </c>
      <c r="B29" s="302" t="str">
        <f>Gevinstrealiseringsplan_mal!E22</f>
        <v/>
      </c>
      <c r="C29" s="303"/>
      <c r="D29" s="303"/>
      <c r="E29" s="303"/>
      <c r="F29" s="303"/>
      <c r="G29" s="304"/>
      <c r="H29" s="170"/>
      <c r="I29" s="170"/>
      <c r="J29" s="170"/>
      <c r="K29" s="170"/>
      <c r="L29" s="170"/>
      <c r="M29" s="170"/>
      <c r="N29" s="170"/>
      <c r="O29" s="170"/>
      <c r="P29" s="170"/>
      <c r="Q29" s="170"/>
      <c r="R29" s="170"/>
      <c r="S29" s="170"/>
      <c r="T29" s="170"/>
      <c r="U29" s="164"/>
      <c r="V29" s="183"/>
      <c r="W29" s="184"/>
      <c r="X29" s="199" t="str">
        <f>IF(LEN(Gevinstrealiseringsplan_mal!I22)&gt;0,Gevinstrealiseringsplan_mal!I22,"")</f>
        <v/>
      </c>
    </row>
    <row r="30" spans="1:24" s="71" customFormat="1" ht="34.5" customHeight="1" x14ac:dyDescent="0.35">
      <c r="A30" s="169" t="str">
        <f>Gevinstrealiseringsplan_mal!A23</f>
        <v/>
      </c>
      <c r="B30" s="302" t="str">
        <f>Gevinstrealiseringsplan_mal!E23</f>
        <v/>
      </c>
      <c r="C30" s="303"/>
      <c r="D30" s="303"/>
      <c r="E30" s="303"/>
      <c r="F30" s="303"/>
      <c r="G30" s="304"/>
      <c r="H30" s="170"/>
      <c r="I30" s="170"/>
      <c r="J30" s="170"/>
      <c r="K30" s="170"/>
      <c r="L30" s="170"/>
      <c r="M30" s="170"/>
      <c r="N30" s="170"/>
      <c r="O30" s="170"/>
      <c r="P30" s="170"/>
      <c r="Q30" s="170"/>
      <c r="R30" s="170"/>
      <c r="S30" s="170"/>
      <c r="T30" s="170"/>
      <c r="U30" s="164"/>
      <c r="V30" s="183"/>
      <c r="W30" s="184"/>
      <c r="X30" s="199" t="str">
        <f>IF(LEN(Gevinstrealiseringsplan_mal!I23)&gt;0,Gevinstrealiseringsplan_mal!I23,"")</f>
        <v/>
      </c>
    </row>
    <row r="31" spans="1:24" s="71" customFormat="1" ht="34.5" customHeight="1" x14ac:dyDescent="0.35">
      <c r="A31" s="169" t="str">
        <f>Gevinstrealiseringsplan_mal!A24</f>
        <v/>
      </c>
      <c r="B31" s="302" t="str">
        <f>Gevinstrealiseringsplan_mal!E24</f>
        <v/>
      </c>
      <c r="C31" s="303"/>
      <c r="D31" s="303"/>
      <c r="E31" s="303"/>
      <c r="F31" s="303"/>
      <c r="G31" s="304"/>
      <c r="H31" s="170"/>
      <c r="I31" s="170"/>
      <c r="J31" s="170"/>
      <c r="K31" s="170"/>
      <c r="L31" s="170"/>
      <c r="M31" s="170"/>
      <c r="N31" s="170"/>
      <c r="O31" s="170"/>
      <c r="P31" s="170"/>
      <c r="Q31" s="170"/>
      <c r="R31" s="170"/>
      <c r="S31" s="170"/>
      <c r="T31" s="170"/>
      <c r="U31" s="164"/>
      <c r="V31" s="183"/>
      <c r="W31" s="184"/>
      <c r="X31" s="199" t="str">
        <f>IF(LEN(Gevinstrealiseringsplan_mal!I24)&gt;0,Gevinstrealiseringsplan_mal!I24,"")</f>
        <v/>
      </c>
    </row>
    <row r="32" spans="1:24" s="71" customFormat="1" ht="34.5" customHeight="1" x14ac:dyDescent="0.35">
      <c r="A32" s="169" t="str">
        <f>Gevinstrealiseringsplan_mal!A25</f>
        <v/>
      </c>
      <c r="B32" s="302" t="str">
        <f>Gevinstrealiseringsplan_mal!E25</f>
        <v/>
      </c>
      <c r="C32" s="303"/>
      <c r="D32" s="303"/>
      <c r="E32" s="303"/>
      <c r="F32" s="303"/>
      <c r="G32" s="304"/>
      <c r="H32" s="170"/>
      <c r="I32" s="170"/>
      <c r="J32" s="170"/>
      <c r="K32" s="170"/>
      <c r="L32" s="170"/>
      <c r="M32" s="170"/>
      <c r="N32" s="170"/>
      <c r="O32" s="170"/>
      <c r="P32" s="170"/>
      <c r="Q32" s="170"/>
      <c r="R32" s="170"/>
      <c r="S32" s="170"/>
      <c r="T32" s="170"/>
      <c r="U32" s="164"/>
      <c r="V32" s="183"/>
      <c r="W32" s="184"/>
      <c r="X32" s="199" t="str">
        <f>IF(LEN(Gevinstrealiseringsplan_mal!I25)&gt;0,Gevinstrealiseringsplan_mal!I25,"")</f>
        <v/>
      </c>
    </row>
    <row r="33" spans="1:24" s="71" customFormat="1" ht="34.5" customHeight="1" x14ac:dyDescent="0.35">
      <c r="A33" s="169" t="str">
        <f>Gevinstrealiseringsplan_mal!A26</f>
        <v/>
      </c>
      <c r="B33" s="302" t="str">
        <f>Gevinstrealiseringsplan_mal!E26</f>
        <v/>
      </c>
      <c r="C33" s="303"/>
      <c r="D33" s="303"/>
      <c r="E33" s="303"/>
      <c r="F33" s="303"/>
      <c r="G33" s="304"/>
      <c r="H33" s="170"/>
      <c r="I33" s="170"/>
      <c r="J33" s="170"/>
      <c r="K33" s="170"/>
      <c r="L33" s="170"/>
      <c r="M33" s="170"/>
      <c r="N33" s="170"/>
      <c r="O33" s="170"/>
      <c r="P33" s="170"/>
      <c r="Q33" s="170"/>
      <c r="R33" s="170"/>
      <c r="S33" s="170"/>
      <c r="T33" s="170"/>
      <c r="U33" s="164"/>
      <c r="V33" s="183"/>
      <c r="W33" s="184"/>
      <c r="X33" s="199" t="str">
        <f>IF(LEN(Gevinstrealiseringsplan_mal!I26)&gt;0,Gevinstrealiseringsplan_mal!I26,"")</f>
        <v/>
      </c>
    </row>
    <row r="34" spans="1:24" s="71" customFormat="1" ht="34.5" customHeight="1" x14ac:dyDescent="0.35">
      <c r="A34" s="169" t="str">
        <f>Gevinstrealiseringsplan_mal!A27</f>
        <v/>
      </c>
      <c r="B34" s="302" t="str">
        <f>Gevinstrealiseringsplan_mal!E27</f>
        <v/>
      </c>
      <c r="C34" s="303"/>
      <c r="D34" s="303"/>
      <c r="E34" s="303"/>
      <c r="F34" s="303"/>
      <c r="G34" s="304"/>
      <c r="H34" s="170"/>
      <c r="I34" s="170"/>
      <c r="J34" s="170"/>
      <c r="K34" s="170"/>
      <c r="L34" s="170"/>
      <c r="M34" s="170"/>
      <c r="N34" s="170"/>
      <c r="O34" s="170"/>
      <c r="P34" s="170"/>
      <c r="Q34" s="170"/>
      <c r="R34" s="170"/>
      <c r="S34" s="170"/>
      <c r="T34" s="170"/>
      <c r="U34" s="164"/>
      <c r="V34" s="183"/>
      <c r="W34" s="184"/>
      <c r="X34" s="199" t="str">
        <f>IF(LEN(Gevinstrealiseringsplan_mal!I27)&gt;0,Gevinstrealiseringsplan_mal!I27,"")</f>
        <v/>
      </c>
    </row>
    <row r="35" spans="1:24" s="71" customFormat="1" ht="34.5" customHeight="1" x14ac:dyDescent="0.35">
      <c r="A35" s="169" t="str">
        <f>Gevinstrealiseringsplan_mal!A28</f>
        <v/>
      </c>
      <c r="B35" s="302" t="str">
        <f>Gevinstrealiseringsplan_mal!E28</f>
        <v/>
      </c>
      <c r="C35" s="303"/>
      <c r="D35" s="303"/>
      <c r="E35" s="303"/>
      <c r="F35" s="303"/>
      <c r="G35" s="304"/>
      <c r="H35" s="170"/>
      <c r="I35" s="170"/>
      <c r="J35" s="170"/>
      <c r="K35" s="170"/>
      <c r="L35" s="170"/>
      <c r="M35" s="170"/>
      <c r="N35" s="170"/>
      <c r="O35" s="170"/>
      <c r="P35" s="170"/>
      <c r="Q35" s="170"/>
      <c r="R35" s="170"/>
      <c r="S35" s="170"/>
      <c r="T35" s="170"/>
      <c r="U35" s="164"/>
      <c r="V35" s="183"/>
      <c r="W35" s="184"/>
      <c r="X35" s="199" t="str">
        <f>IF(LEN(Gevinstrealiseringsplan_mal!I28)&gt;0,Gevinstrealiseringsplan_mal!I28,"")</f>
        <v/>
      </c>
    </row>
    <row r="36" spans="1:24" s="71" customFormat="1" ht="34.5" customHeight="1" x14ac:dyDescent="0.35">
      <c r="A36" s="169" t="str">
        <f>Gevinstrealiseringsplan_mal!A29</f>
        <v/>
      </c>
      <c r="B36" s="302" t="str">
        <f>Gevinstrealiseringsplan_mal!E29</f>
        <v/>
      </c>
      <c r="C36" s="303"/>
      <c r="D36" s="303"/>
      <c r="E36" s="303"/>
      <c r="F36" s="303"/>
      <c r="G36" s="304"/>
      <c r="H36" s="170"/>
      <c r="I36" s="170"/>
      <c r="J36" s="170"/>
      <c r="K36" s="170"/>
      <c r="L36" s="170"/>
      <c r="M36" s="170"/>
      <c r="N36" s="170"/>
      <c r="O36" s="170"/>
      <c r="P36" s="170"/>
      <c r="Q36" s="170"/>
      <c r="R36" s="170"/>
      <c r="S36" s="170"/>
      <c r="T36" s="170"/>
      <c r="U36" s="164"/>
      <c r="V36" s="183"/>
      <c r="W36" s="184"/>
      <c r="X36" s="199" t="str">
        <f>IF(LEN(Gevinstrealiseringsplan_mal!I29)&gt;0,Gevinstrealiseringsplan_mal!I29,"")</f>
        <v/>
      </c>
    </row>
    <row r="37" spans="1:24" s="71" customFormat="1" ht="34.5" customHeight="1" x14ac:dyDescent="0.35">
      <c r="A37" s="169" t="str">
        <f>Gevinstrealiseringsplan_mal!A30</f>
        <v/>
      </c>
      <c r="B37" s="302" t="str">
        <f>Gevinstrealiseringsplan_mal!E30</f>
        <v/>
      </c>
      <c r="C37" s="303"/>
      <c r="D37" s="303"/>
      <c r="E37" s="303"/>
      <c r="F37" s="303"/>
      <c r="G37" s="304"/>
      <c r="H37" s="170"/>
      <c r="I37" s="170"/>
      <c r="J37" s="170"/>
      <c r="K37" s="170"/>
      <c r="L37" s="170"/>
      <c r="M37" s="170"/>
      <c r="N37" s="170"/>
      <c r="O37" s="170"/>
      <c r="P37" s="170"/>
      <c r="Q37" s="170"/>
      <c r="R37" s="170"/>
      <c r="S37" s="170"/>
      <c r="T37" s="170"/>
      <c r="U37" s="164"/>
      <c r="V37" s="183"/>
      <c r="W37" s="184"/>
      <c r="X37" s="199" t="str">
        <f>IF(LEN(Gevinstrealiseringsplan_mal!I30)&gt;0,Gevinstrealiseringsplan_mal!I30,"")</f>
        <v/>
      </c>
    </row>
    <row r="38" spans="1:24" s="71" customFormat="1" ht="34.5" customHeight="1" x14ac:dyDescent="0.35">
      <c r="A38" s="169" t="str">
        <f>Gevinstrealiseringsplan_mal!A31</f>
        <v/>
      </c>
      <c r="B38" s="302" t="str">
        <f>Gevinstrealiseringsplan_mal!E31</f>
        <v/>
      </c>
      <c r="C38" s="303"/>
      <c r="D38" s="303"/>
      <c r="E38" s="303"/>
      <c r="F38" s="303"/>
      <c r="G38" s="304"/>
      <c r="H38" s="170"/>
      <c r="I38" s="170"/>
      <c r="J38" s="170"/>
      <c r="K38" s="170"/>
      <c r="L38" s="170"/>
      <c r="M38" s="170"/>
      <c r="N38" s="170"/>
      <c r="O38" s="170"/>
      <c r="P38" s="170"/>
      <c r="Q38" s="170"/>
      <c r="R38" s="170"/>
      <c r="S38" s="170"/>
      <c r="T38" s="170"/>
      <c r="U38" s="164"/>
      <c r="V38" s="183"/>
      <c r="W38" s="184"/>
      <c r="X38" s="199" t="str">
        <f>IF(LEN(Gevinstrealiseringsplan_mal!I31)&gt;0,Gevinstrealiseringsplan_mal!I31,"")</f>
        <v/>
      </c>
    </row>
    <row r="39" spans="1:24" s="71" customFormat="1" ht="34.5" customHeight="1" x14ac:dyDescent="0.35">
      <c r="A39" s="169" t="str">
        <f>Gevinstrealiseringsplan_mal!A32</f>
        <v/>
      </c>
      <c r="B39" s="302" t="str">
        <f>Gevinstrealiseringsplan_mal!E32</f>
        <v/>
      </c>
      <c r="C39" s="303"/>
      <c r="D39" s="303"/>
      <c r="E39" s="303"/>
      <c r="F39" s="303"/>
      <c r="G39" s="304"/>
      <c r="H39" s="170"/>
      <c r="I39" s="170"/>
      <c r="J39" s="170"/>
      <c r="K39" s="170"/>
      <c r="L39" s="170"/>
      <c r="M39" s="170"/>
      <c r="N39" s="170"/>
      <c r="O39" s="170"/>
      <c r="P39" s="170"/>
      <c r="Q39" s="170"/>
      <c r="R39" s="170"/>
      <c r="S39" s="170"/>
      <c r="T39" s="170"/>
      <c r="U39" s="164"/>
      <c r="V39" s="183"/>
      <c r="W39" s="184"/>
      <c r="X39" s="199" t="str">
        <f>IF(LEN(Gevinstrealiseringsplan_mal!I32)&gt;0,Gevinstrealiseringsplan_mal!I32,"")</f>
        <v/>
      </c>
    </row>
    <row r="40" spans="1:24" s="71" customFormat="1" ht="34.5" customHeight="1" x14ac:dyDescent="0.35">
      <c r="A40" s="169" t="str">
        <f>Gevinstrealiseringsplan_mal!A33</f>
        <v/>
      </c>
      <c r="B40" s="302" t="str">
        <f>Gevinstrealiseringsplan_mal!E33</f>
        <v/>
      </c>
      <c r="C40" s="303"/>
      <c r="D40" s="303"/>
      <c r="E40" s="303"/>
      <c r="F40" s="303"/>
      <c r="G40" s="304"/>
      <c r="H40" s="170"/>
      <c r="I40" s="170"/>
      <c r="J40" s="170"/>
      <c r="K40" s="170"/>
      <c r="L40" s="170"/>
      <c r="M40" s="170"/>
      <c r="N40" s="170"/>
      <c r="O40" s="170"/>
      <c r="P40" s="170"/>
      <c r="Q40" s="170"/>
      <c r="R40" s="170"/>
      <c r="S40" s="170"/>
      <c r="T40" s="170"/>
      <c r="U40" s="164"/>
      <c r="V40" s="183"/>
      <c r="W40" s="184"/>
      <c r="X40" s="199" t="str">
        <f>IF(LEN(Gevinstrealiseringsplan_mal!I33)&gt;0,Gevinstrealiseringsplan_mal!I33,"")</f>
        <v/>
      </c>
    </row>
    <row r="41" spans="1:24" s="71" customFormat="1" ht="34.5" customHeight="1" x14ac:dyDescent="0.35">
      <c r="A41" s="169" t="str">
        <f>Gevinstrealiseringsplan_mal!A34</f>
        <v/>
      </c>
      <c r="B41" s="302" t="str">
        <f>Gevinstrealiseringsplan_mal!E34</f>
        <v/>
      </c>
      <c r="C41" s="303"/>
      <c r="D41" s="303"/>
      <c r="E41" s="303"/>
      <c r="F41" s="303"/>
      <c r="G41" s="304"/>
      <c r="H41" s="170"/>
      <c r="I41" s="170"/>
      <c r="J41" s="170"/>
      <c r="K41" s="170"/>
      <c r="L41" s="170"/>
      <c r="M41" s="170"/>
      <c r="N41" s="170"/>
      <c r="O41" s="170"/>
      <c r="P41" s="170"/>
      <c r="Q41" s="170"/>
      <c r="R41" s="170"/>
      <c r="S41" s="170"/>
      <c r="T41" s="170"/>
      <c r="U41" s="164"/>
      <c r="V41" s="183"/>
      <c r="W41" s="184"/>
      <c r="X41" s="199" t="str">
        <f>IF(LEN(Gevinstrealiseringsplan_mal!I34)&gt;0,Gevinstrealiseringsplan_mal!I34,"")</f>
        <v/>
      </c>
    </row>
    <row r="42" spans="1:24" s="71" customFormat="1" ht="34.5" customHeight="1" x14ac:dyDescent="0.35">
      <c r="A42" s="169" t="str">
        <f>Gevinstrealiseringsplan_mal!A35</f>
        <v/>
      </c>
      <c r="B42" s="302" t="str">
        <f>Gevinstrealiseringsplan_mal!E35</f>
        <v/>
      </c>
      <c r="C42" s="303"/>
      <c r="D42" s="303"/>
      <c r="E42" s="303"/>
      <c r="F42" s="303"/>
      <c r="G42" s="304"/>
      <c r="H42" s="170"/>
      <c r="I42" s="170"/>
      <c r="J42" s="170"/>
      <c r="K42" s="170"/>
      <c r="L42" s="170"/>
      <c r="M42" s="170"/>
      <c r="N42" s="170"/>
      <c r="O42" s="170"/>
      <c r="P42" s="170"/>
      <c r="Q42" s="170"/>
      <c r="R42" s="170"/>
      <c r="S42" s="170"/>
      <c r="T42" s="170"/>
      <c r="U42" s="164"/>
      <c r="V42" s="183"/>
      <c r="W42" s="184"/>
      <c r="X42" s="199" t="str">
        <f>IF(LEN(Gevinstrealiseringsplan_mal!I35)&gt;0,Gevinstrealiseringsplan_mal!I35,"")</f>
        <v/>
      </c>
    </row>
    <row r="43" spans="1:24" s="71" customFormat="1" ht="34.5" customHeight="1" x14ac:dyDescent="0.35">
      <c r="A43" s="169" t="str">
        <f>Gevinstrealiseringsplan_mal!A36</f>
        <v/>
      </c>
      <c r="B43" s="302" t="str">
        <f>Gevinstrealiseringsplan_mal!E36</f>
        <v/>
      </c>
      <c r="C43" s="303"/>
      <c r="D43" s="303"/>
      <c r="E43" s="303"/>
      <c r="F43" s="303"/>
      <c r="G43" s="304"/>
      <c r="H43" s="170"/>
      <c r="I43" s="170"/>
      <c r="J43" s="170"/>
      <c r="K43" s="170"/>
      <c r="L43" s="170"/>
      <c r="M43" s="170"/>
      <c r="N43" s="170"/>
      <c r="O43" s="170"/>
      <c r="P43" s="170"/>
      <c r="Q43" s="170"/>
      <c r="R43" s="170"/>
      <c r="S43" s="170"/>
      <c r="T43" s="170"/>
      <c r="U43" s="164"/>
      <c r="V43" s="183"/>
      <c r="W43" s="184"/>
      <c r="X43" s="199" t="str">
        <f>IF(LEN(Gevinstrealiseringsplan_mal!I36)&gt;0,Gevinstrealiseringsplan_mal!I36,"")</f>
        <v/>
      </c>
    </row>
    <row r="44" spans="1:24" s="71" customFormat="1" ht="34.5" customHeight="1" x14ac:dyDescent="0.35">
      <c r="A44" s="169" t="str">
        <f>Gevinstrealiseringsplan_mal!A37</f>
        <v/>
      </c>
      <c r="B44" s="302" t="str">
        <f>Gevinstrealiseringsplan_mal!E37</f>
        <v/>
      </c>
      <c r="C44" s="303"/>
      <c r="D44" s="303"/>
      <c r="E44" s="303"/>
      <c r="F44" s="303"/>
      <c r="G44" s="304"/>
      <c r="H44" s="170"/>
      <c r="I44" s="170"/>
      <c r="J44" s="170"/>
      <c r="K44" s="170"/>
      <c r="L44" s="170"/>
      <c r="M44" s="170"/>
      <c r="N44" s="170"/>
      <c r="O44" s="170"/>
      <c r="P44" s="170"/>
      <c r="Q44" s="170"/>
      <c r="R44" s="170"/>
      <c r="S44" s="170"/>
      <c r="T44" s="170"/>
      <c r="U44" s="164"/>
      <c r="V44" s="183"/>
      <c r="W44" s="184"/>
      <c r="X44" s="199" t="str">
        <f>IF(LEN(Gevinstrealiseringsplan_mal!I37)&gt;0,Gevinstrealiseringsplan_mal!I37,"")</f>
        <v/>
      </c>
    </row>
    <row r="45" spans="1:24" s="71" customFormat="1" ht="34.5" customHeight="1" x14ac:dyDescent="0.35">
      <c r="A45" s="169" t="str">
        <f>Gevinstrealiseringsplan_mal!A38</f>
        <v/>
      </c>
      <c r="B45" s="302" t="str">
        <f>Gevinstrealiseringsplan_mal!E38</f>
        <v/>
      </c>
      <c r="C45" s="303"/>
      <c r="D45" s="303"/>
      <c r="E45" s="303"/>
      <c r="F45" s="303"/>
      <c r="G45" s="304"/>
      <c r="H45" s="170"/>
      <c r="I45" s="170"/>
      <c r="J45" s="170"/>
      <c r="K45" s="170"/>
      <c r="L45" s="170"/>
      <c r="M45" s="170"/>
      <c r="N45" s="170"/>
      <c r="O45" s="170"/>
      <c r="P45" s="170"/>
      <c r="Q45" s="170"/>
      <c r="R45" s="170"/>
      <c r="S45" s="170"/>
      <c r="T45" s="170"/>
      <c r="U45" s="164"/>
      <c r="V45" s="183"/>
      <c r="W45" s="184"/>
      <c r="X45" s="199" t="str">
        <f>IF(LEN(Gevinstrealiseringsplan_mal!I38)&gt;0,Gevinstrealiseringsplan_mal!I38,"")</f>
        <v/>
      </c>
    </row>
    <row r="46" spans="1:24" s="71" customFormat="1" ht="34.5" customHeight="1" x14ac:dyDescent="0.35">
      <c r="A46" s="169" t="str">
        <f>Gevinstrealiseringsplan_mal!A39</f>
        <v/>
      </c>
      <c r="B46" s="302" t="str">
        <f>Gevinstrealiseringsplan_mal!E39</f>
        <v/>
      </c>
      <c r="C46" s="303"/>
      <c r="D46" s="303"/>
      <c r="E46" s="303"/>
      <c r="F46" s="303"/>
      <c r="G46" s="304"/>
      <c r="H46" s="170"/>
      <c r="I46" s="170"/>
      <c r="J46" s="170"/>
      <c r="K46" s="170"/>
      <c r="L46" s="170"/>
      <c r="M46" s="170"/>
      <c r="N46" s="170"/>
      <c r="O46" s="170"/>
      <c r="P46" s="170"/>
      <c r="Q46" s="170"/>
      <c r="R46" s="170"/>
      <c r="S46" s="170"/>
      <c r="T46" s="170"/>
      <c r="U46" s="164"/>
      <c r="V46" s="183"/>
      <c r="W46" s="184"/>
      <c r="X46" s="199" t="str">
        <f>IF(LEN(Gevinstrealiseringsplan_mal!I39)&gt;0,Gevinstrealiseringsplan_mal!I39,"")</f>
        <v/>
      </c>
    </row>
    <row r="47" spans="1:24" s="71" customFormat="1" ht="34.5" customHeight="1" x14ac:dyDescent="0.35">
      <c r="A47" s="169" t="str">
        <f>Gevinstrealiseringsplan_mal!A40</f>
        <v/>
      </c>
      <c r="B47" s="302" t="str">
        <f>Gevinstrealiseringsplan_mal!E40</f>
        <v/>
      </c>
      <c r="C47" s="303"/>
      <c r="D47" s="303"/>
      <c r="E47" s="303"/>
      <c r="F47" s="303"/>
      <c r="G47" s="304"/>
      <c r="H47" s="170"/>
      <c r="I47" s="170"/>
      <c r="J47" s="170"/>
      <c r="K47" s="170"/>
      <c r="L47" s="170"/>
      <c r="M47" s="170"/>
      <c r="N47" s="170"/>
      <c r="O47" s="170"/>
      <c r="P47" s="170"/>
      <c r="Q47" s="170"/>
      <c r="R47" s="170"/>
      <c r="S47" s="170"/>
      <c r="T47" s="170"/>
      <c r="U47" s="164"/>
      <c r="V47" s="183"/>
      <c r="W47" s="184"/>
      <c r="X47" s="199" t="str">
        <f>IF(LEN(Gevinstrealiseringsplan_mal!I40)&gt;0,Gevinstrealiseringsplan_mal!I40,"")</f>
        <v/>
      </c>
    </row>
    <row r="48" spans="1:24" s="71" customFormat="1" ht="34.5" customHeight="1" x14ac:dyDescent="0.35">
      <c r="A48" s="169" t="str">
        <f>Gevinstrealiseringsplan_mal!A41</f>
        <v/>
      </c>
      <c r="B48" s="302" t="str">
        <f>Gevinstrealiseringsplan_mal!E41</f>
        <v/>
      </c>
      <c r="C48" s="303"/>
      <c r="D48" s="303"/>
      <c r="E48" s="303"/>
      <c r="F48" s="303"/>
      <c r="G48" s="304"/>
      <c r="H48" s="170"/>
      <c r="I48" s="170"/>
      <c r="J48" s="170"/>
      <c r="K48" s="170"/>
      <c r="L48" s="170"/>
      <c r="M48" s="170"/>
      <c r="N48" s="170"/>
      <c r="O48" s="170"/>
      <c r="P48" s="170"/>
      <c r="Q48" s="170"/>
      <c r="R48" s="170"/>
      <c r="S48" s="170"/>
      <c r="T48" s="170"/>
      <c r="U48" s="164"/>
      <c r="V48" s="183"/>
      <c r="W48" s="184"/>
      <c r="X48" s="199" t="str">
        <f>IF(LEN(Gevinstrealiseringsplan_mal!I41)&gt;0,Gevinstrealiseringsplan_mal!I41,"")</f>
        <v/>
      </c>
    </row>
    <row r="49" spans="1:24" s="71" customFormat="1" ht="34.5" customHeight="1" x14ac:dyDescent="0.35">
      <c r="A49" s="169" t="str">
        <f>Gevinstrealiseringsplan_mal!A42</f>
        <v/>
      </c>
      <c r="B49" s="302" t="str">
        <f>Gevinstrealiseringsplan_mal!E42</f>
        <v/>
      </c>
      <c r="C49" s="303"/>
      <c r="D49" s="303"/>
      <c r="E49" s="303"/>
      <c r="F49" s="303"/>
      <c r="G49" s="304"/>
      <c r="H49" s="170"/>
      <c r="I49" s="170"/>
      <c r="J49" s="170"/>
      <c r="K49" s="170"/>
      <c r="L49" s="170"/>
      <c r="M49" s="170"/>
      <c r="N49" s="170"/>
      <c r="O49" s="170"/>
      <c r="P49" s="170"/>
      <c r="Q49" s="170"/>
      <c r="R49" s="170"/>
      <c r="S49" s="170"/>
      <c r="T49" s="170"/>
      <c r="U49" s="164"/>
      <c r="V49" s="183"/>
      <c r="W49" s="184"/>
      <c r="X49" s="199" t="str">
        <f>IF(LEN(Gevinstrealiseringsplan_mal!I42)&gt;0,Gevinstrealiseringsplan_mal!I42,"")</f>
        <v/>
      </c>
    </row>
    <row r="50" spans="1:24" s="71" customFormat="1" ht="34.5" customHeight="1" x14ac:dyDescent="0.35">
      <c r="A50" s="169" t="str">
        <f>Gevinstrealiseringsplan_mal!A43</f>
        <v/>
      </c>
      <c r="B50" s="302" t="str">
        <f>Gevinstrealiseringsplan_mal!E43</f>
        <v/>
      </c>
      <c r="C50" s="303"/>
      <c r="D50" s="303"/>
      <c r="E50" s="303"/>
      <c r="F50" s="303"/>
      <c r="G50" s="304"/>
      <c r="H50" s="170"/>
      <c r="I50" s="170"/>
      <c r="J50" s="170"/>
      <c r="K50" s="170"/>
      <c r="L50" s="170"/>
      <c r="M50" s="170"/>
      <c r="N50" s="170"/>
      <c r="O50" s="170"/>
      <c r="P50" s="170"/>
      <c r="Q50" s="170"/>
      <c r="R50" s="170"/>
      <c r="S50" s="170"/>
      <c r="T50" s="170"/>
      <c r="U50" s="164"/>
      <c r="V50" s="183"/>
      <c r="W50" s="184"/>
      <c r="X50" s="199" t="str">
        <f>IF(LEN(Gevinstrealiseringsplan_mal!I43)&gt;0,Gevinstrealiseringsplan_mal!I43,"")</f>
        <v/>
      </c>
    </row>
    <row r="51" spans="1:24" s="71" customFormat="1" ht="34.5" customHeight="1" x14ac:dyDescent="0.35">
      <c r="A51" s="169" t="str">
        <f>Gevinstrealiseringsplan_mal!A44</f>
        <v/>
      </c>
      <c r="B51" s="302" t="str">
        <f>Gevinstrealiseringsplan_mal!E44</f>
        <v/>
      </c>
      <c r="C51" s="303"/>
      <c r="D51" s="303"/>
      <c r="E51" s="303"/>
      <c r="F51" s="303"/>
      <c r="G51" s="304"/>
      <c r="H51" s="170"/>
      <c r="I51" s="170"/>
      <c r="J51" s="170"/>
      <c r="K51" s="170"/>
      <c r="L51" s="170"/>
      <c r="M51" s="170"/>
      <c r="N51" s="170"/>
      <c r="O51" s="170"/>
      <c r="P51" s="170"/>
      <c r="Q51" s="170"/>
      <c r="R51" s="170"/>
      <c r="S51" s="170"/>
      <c r="T51" s="170"/>
      <c r="U51" s="164"/>
      <c r="V51" s="183"/>
      <c r="W51" s="184"/>
      <c r="X51" s="199" t="str">
        <f>IF(LEN(Gevinstrealiseringsplan_mal!I44)&gt;0,Gevinstrealiseringsplan_mal!I44,"")</f>
        <v/>
      </c>
    </row>
    <row r="52" spans="1:24" s="71" customFormat="1" ht="34.5" customHeight="1" x14ac:dyDescent="0.35">
      <c r="A52" s="169" t="str">
        <f>Gevinstrealiseringsplan_mal!A45</f>
        <v/>
      </c>
      <c r="B52" s="302" t="str">
        <f>Gevinstrealiseringsplan_mal!E45</f>
        <v/>
      </c>
      <c r="C52" s="303"/>
      <c r="D52" s="303"/>
      <c r="E52" s="303"/>
      <c r="F52" s="303"/>
      <c r="G52" s="304"/>
      <c r="H52" s="170"/>
      <c r="I52" s="170"/>
      <c r="J52" s="170"/>
      <c r="K52" s="170"/>
      <c r="L52" s="170"/>
      <c r="M52" s="170"/>
      <c r="N52" s="170"/>
      <c r="O52" s="170"/>
      <c r="P52" s="170"/>
      <c r="Q52" s="170"/>
      <c r="R52" s="170"/>
      <c r="S52" s="170"/>
      <c r="T52" s="170"/>
      <c r="U52" s="164"/>
      <c r="V52" s="183"/>
      <c r="W52" s="184"/>
      <c r="X52" s="199" t="str">
        <f>IF(LEN(Gevinstrealiseringsplan_mal!I45)&gt;0,Gevinstrealiseringsplan_mal!I45,"")</f>
        <v/>
      </c>
    </row>
    <row r="53" spans="1:24" s="71" customFormat="1" ht="34.5" customHeight="1" x14ac:dyDescent="0.35">
      <c r="A53" s="169" t="str">
        <f>Gevinstrealiseringsplan_mal!A46</f>
        <v/>
      </c>
      <c r="B53" s="302" t="str">
        <f>Gevinstrealiseringsplan_mal!E46</f>
        <v/>
      </c>
      <c r="C53" s="303"/>
      <c r="D53" s="303"/>
      <c r="E53" s="303"/>
      <c r="F53" s="303"/>
      <c r="G53" s="304"/>
      <c r="H53" s="170"/>
      <c r="I53" s="170"/>
      <c r="J53" s="170"/>
      <c r="K53" s="170"/>
      <c r="L53" s="170"/>
      <c r="M53" s="170"/>
      <c r="N53" s="170"/>
      <c r="O53" s="170"/>
      <c r="P53" s="170"/>
      <c r="Q53" s="170"/>
      <c r="R53" s="170"/>
      <c r="S53" s="170"/>
      <c r="T53" s="170"/>
      <c r="U53" s="164"/>
      <c r="V53" s="183"/>
      <c r="W53" s="184"/>
      <c r="X53" s="199" t="str">
        <f>IF(LEN(Gevinstrealiseringsplan_mal!I46)&gt;0,Gevinstrealiseringsplan_mal!I46,"")</f>
        <v/>
      </c>
    </row>
    <row r="54" spans="1:24" s="71" customFormat="1" ht="34.5" customHeight="1" x14ac:dyDescent="0.35">
      <c r="A54" s="169" t="str">
        <f>Gevinstrealiseringsplan_mal!A47</f>
        <v/>
      </c>
      <c r="B54" s="302" t="str">
        <f>Gevinstrealiseringsplan_mal!E47</f>
        <v/>
      </c>
      <c r="C54" s="303"/>
      <c r="D54" s="303"/>
      <c r="E54" s="303"/>
      <c r="F54" s="303"/>
      <c r="G54" s="304"/>
      <c r="H54" s="170"/>
      <c r="I54" s="170"/>
      <c r="J54" s="170"/>
      <c r="K54" s="170"/>
      <c r="L54" s="170"/>
      <c r="M54" s="170"/>
      <c r="N54" s="170"/>
      <c r="O54" s="170"/>
      <c r="P54" s="170"/>
      <c r="Q54" s="170"/>
      <c r="R54" s="170"/>
      <c r="S54" s="170"/>
      <c r="T54" s="170"/>
      <c r="U54" s="164"/>
      <c r="V54" s="183"/>
      <c r="W54" s="184"/>
      <c r="X54" s="199" t="str">
        <f>IF(LEN(Gevinstrealiseringsplan_mal!I47)&gt;0,Gevinstrealiseringsplan_mal!I47,"")</f>
        <v/>
      </c>
    </row>
    <row r="55" spans="1:24" s="71" customFormat="1" ht="34.5" customHeight="1" x14ac:dyDescent="0.35">
      <c r="A55" s="169" t="str">
        <f>Gevinstrealiseringsplan_mal!A48</f>
        <v/>
      </c>
      <c r="B55" s="302" t="str">
        <f>Gevinstrealiseringsplan_mal!E48</f>
        <v/>
      </c>
      <c r="C55" s="303"/>
      <c r="D55" s="303"/>
      <c r="E55" s="303"/>
      <c r="F55" s="303"/>
      <c r="G55" s="304"/>
      <c r="H55" s="170"/>
      <c r="I55" s="170"/>
      <c r="J55" s="170"/>
      <c r="K55" s="170"/>
      <c r="L55" s="170"/>
      <c r="M55" s="170"/>
      <c r="N55" s="170"/>
      <c r="O55" s="170"/>
      <c r="P55" s="170"/>
      <c r="Q55" s="170"/>
      <c r="R55" s="170"/>
      <c r="S55" s="170"/>
      <c r="T55" s="170"/>
      <c r="U55" s="164"/>
      <c r="V55" s="183"/>
      <c r="W55" s="184"/>
      <c r="X55" s="199" t="str">
        <f>IF(LEN(Gevinstrealiseringsplan_mal!I48)&gt;0,Gevinstrealiseringsplan_mal!I48,"")</f>
        <v/>
      </c>
    </row>
    <row r="56" spans="1:24" s="71" customFormat="1" ht="34.5" customHeight="1" x14ac:dyDescent="0.35">
      <c r="A56" s="169" t="str">
        <f>Gevinstrealiseringsplan_mal!A49</f>
        <v/>
      </c>
      <c r="B56" s="302" t="str">
        <f>Gevinstrealiseringsplan_mal!E49</f>
        <v/>
      </c>
      <c r="C56" s="303"/>
      <c r="D56" s="303"/>
      <c r="E56" s="303"/>
      <c r="F56" s="303"/>
      <c r="G56" s="304"/>
      <c r="H56" s="170"/>
      <c r="I56" s="170"/>
      <c r="J56" s="170"/>
      <c r="K56" s="170"/>
      <c r="L56" s="170"/>
      <c r="M56" s="170"/>
      <c r="N56" s="170"/>
      <c r="O56" s="170"/>
      <c r="P56" s="170"/>
      <c r="Q56" s="170"/>
      <c r="R56" s="170"/>
      <c r="S56" s="170"/>
      <c r="T56" s="170"/>
      <c r="U56" s="164"/>
      <c r="V56" s="183"/>
      <c r="W56" s="184"/>
      <c r="X56" s="199" t="str">
        <f>IF(LEN(Gevinstrealiseringsplan_mal!I49)&gt;0,Gevinstrealiseringsplan_mal!I49,"")</f>
        <v/>
      </c>
    </row>
    <row r="57" spans="1:24" s="71" customFormat="1" ht="34.5" customHeight="1" x14ac:dyDescent="0.35">
      <c r="A57" s="169" t="str">
        <f>Gevinstrealiseringsplan_mal!A50</f>
        <v/>
      </c>
      <c r="B57" s="302" t="str">
        <f>Gevinstrealiseringsplan_mal!E50</f>
        <v/>
      </c>
      <c r="C57" s="303"/>
      <c r="D57" s="303"/>
      <c r="E57" s="303"/>
      <c r="F57" s="303"/>
      <c r="G57" s="304"/>
      <c r="H57" s="170"/>
      <c r="I57" s="170"/>
      <c r="J57" s="170"/>
      <c r="K57" s="170"/>
      <c r="L57" s="170"/>
      <c r="M57" s="170"/>
      <c r="N57" s="170"/>
      <c r="O57" s="170"/>
      <c r="P57" s="170"/>
      <c r="Q57" s="170"/>
      <c r="R57" s="170"/>
      <c r="S57" s="170"/>
      <c r="T57" s="170"/>
      <c r="U57" s="164"/>
      <c r="V57" s="183"/>
      <c r="W57" s="184"/>
      <c r="X57" s="199" t="str">
        <f>IF(LEN(Gevinstrealiseringsplan_mal!I50)&gt;0,Gevinstrealiseringsplan_mal!I50,"")</f>
        <v/>
      </c>
    </row>
    <row r="58" spans="1:24" s="71" customFormat="1" ht="34.5" customHeight="1" x14ac:dyDescent="0.35">
      <c r="A58" s="169" t="str">
        <f>Gevinstrealiseringsplan_mal!A51</f>
        <v/>
      </c>
      <c r="B58" s="302" t="str">
        <f>Gevinstrealiseringsplan_mal!E51</f>
        <v/>
      </c>
      <c r="C58" s="303"/>
      <c r="D58" s="303"/>
      <c r="E58" s="303"/>
      <c r="F58" s="303"/>
      <c r="G58" s="304"/>
      <c r="H58" s="170"/>
      <c r="I58" s="170"/>
      <c r="J58" s="170"/>
      <c r="K58" s="170"/>
      <c r="L58" s="170"/>
      <c r="M58" s="170"/>
      <c r="N58" s="170"/>
      <c r="O58" s="170"/>
      <c r="P58" s="170"/>
      <c r="Q58" s="170"/>
      <c r="R58" s="170"/>
      <c r="S58" s="170"/>
      <c r="T58" s="170"/>
      <c r="U58" s="164"/>
      <c r="V58" s="183"/>
      <c r="W58" s="184"/>
      <c r="X58" s="199" t="str">
        <f>IF(LEN(Gevinstrealiseringsplan_mal!I51)&gt;0,Gevinstrealiseringsplan_mal!I51,"")</f>
        <v/>
      </c>
    </row>
    <row r="59" spans="1:24" s="71" customFormat="1" ht="34.5" customHeight="1" x14ac:dyDescent="0.35">
      <c r="A59" s="169" t="str">
        <f>Gevinstrealiseringsplan_mal!A52</f>
        <v/>
      </c>
      <c r="B59" s="302" t="str">
        <f>Gevinstrealiseringsplan_mal!E52</f>
        <v/>
      </c>
      <c r="C59" s="303"/>
      <c r="D59" s="303"/>
      <c r="E59" s="303"/>
      <c r="F59" s="303"/>
      <c r="G59" s="304"/>
      <c r="H59" s="170"/>
      <c r="I59" s="170"/>
      <c r="J59" s="170"/>
      <c r="K59" s="170"/>
      <c r="L59" s="170"/>
      <c r="M59" s="170"/>
      <c r="N59" s="170"/>
      <c r="O59" s="170"/>
      <c r="P59" s="170"/>
      <c r="Q59" s="170"/>
      <c r="R59" s="170"/>
      <c r="S59" s="170"/>
      <c r="T59" s="170"/>
      <c r="U59" s="164"/>
      <c r="V59" s="183"/>
      <c r="W59" s="184"/>
      <c r="X59" s="199" t="str">
        <f>IF(LEN(Gevinstrealiseringsplan_mal!I52)&gt;0,Gevinstrealiseringsplan_mal!I52,"")</f>
        <v/>
      </c>
    </row>
    <row r="60" spans="1:24" s="71" customFormat="1" ht="34.5" customHeight="1" x14ac:dyDescent="0.35">
      <c r="A60" s="169" t="str">
        <f>Gevinstrealiseringsplan_mal!A53</f>
        <v/>
      </c>
      <c r="B60" s="302" t="str">
        <f>Gevinstrealiseringsplan_mal!E53</f>
        <v/>
      </c>
      <c r="C60" s="303"/>
      <c r="D60" s="303"/>
      <c r="E60" s="303"/>
      <c r="F60" s="303"/>
      <c r="G60" s="304"/>
      <c r="H60" s="170"/>
      <c r="I60" s="170"/>
      <c r="J60" s="170"/>
      <c r="K60" s="170"/>
      <c r="L60" s="170"/>
      <c r="M60" s="170"/>
      <c r="N60" s="170"/>
      <c r="O60" s="170"/>
      <c r="P60" s="170"/>
      <c r="Q60" s="170"/>
      <c r="R60" s="170"/>
      <c r="S60" s="170"/>
      <c r="T60" s="170"/>
      <c r="U60" s="164"/>
      <c r="V60" s="183"/>
      <c r="W60" s="184"/>
      <c r="X60" s="199" t="str">
        <f>IF(LEN(Gevinstrealiseringsplan_mal!I53)&gt;0,Gevinstrealiseringsplan_mal!I53,"")</f>
        <v/>
      </c>
    </row>
    <row r="61" spans="1:24" s="71" customFormat="1" ht="34.5" customHeight="1" x14ac:dyDescent="0.35">
      <c r="A61" s="169" t="str">
        <f>Gevinstrealiseringsplan_mal!A54</f>
        <v/>
      </c>
      <c r="B61" s="302" t="str">
        <f>Gevinstrealiseringsplan_mal!E54</f>
        <v/>
      </c>
      <c r="C61" s="303"/>
      <c r="D61" s="303"/>
      <c r="E61" s="303"/>
      <c r="F61" s="303"/>
      <c r="G61" s="304"/>
      <c r="H61" s="170"/>
      <c r="I61" s="170"/>
      <c r="J61" s="170"/>
      <c r="K61" s="170"/>
      <c r="L61" s="170"/>
      <c r="M61" s="170"/>
      <c r="N61" s="170"/>
      <c r="O61" s="170"/>
      <c r="P61" s="170"/>
      <c r="Q61" s="170"/>
      <c r="R61" s="170"/>
      <c r="S61" s="170"/>
      <c r="T61" s="170"/>
      <c r="U61" s="164"/>
      <c r="V61" s="183"/>
      <c r="W61" s="184"/>
      <c r="X61" s="199" t="str">
        <f>IF(LEN(Gevinstrealiseringsplan_mal!I54)&gt;0,Gevinstrealiseringsplan_mal!I54,"")</f>
        <v/>
      </c>
    </row>
    <row r="62" spans="1:24" s="71" customFormat="1" ht="34.5" customHeight="1" x14ac:dyDescent="0.35">
      <c r="A62" s="169" t="str">
        <f>Gevinstrealiseringsplan_mal!A55</f>
        <v/>
      </c>
      <c r="B62" s="302" t="str">
        <f>Gevinstrealiseringsplan_mal!E55</f>
        <v/>
      </c>
      <c r="C62" s="303"/>
      <c r="D62" s="303"/>
      <c r="E62" s="303"/>
      <c r="F62" s="303"/>
      <c r="G62" s="304"/>
      <c r="H62" s="170"/>
      <c r="I62" s="170"/>
      <c r="J62" s="170"/>
      <c r="K62" s="170"/>
      <c r="L62" s="170"/>
      <c r="M62" s="170"/>
      <c r="N62" s="170"/>
      <c r="O62" s="170"/>
      <c r="P62" s="170"/>
      <c r="Q62" s="170"/>
      <c r="R62" s="170"/>
      <c r="S62" s="170"/>
      <c r="T62" s="170"/>
      <c r="U62" s="164"/>
      <c r="V62" s="183"/>
      <c r="W62" s="184"/>
      <c r="X62" s="199" t="str">
        <f>IF(LEN(Gevinstrealiseringsplan_mal!I55)&gt;0,Gevinstrealiseringsplan_mal!I55,"")</f>
        <v/>
      </c>
    </row>
    <row r="63" spans="1:24" s="71" customFormat="1" ht="34.5" customHeight="1" x14ac:dyDescent="0.35">
      <c r="A63" s="169" t="str">
        <f>Gevinstrealiseringsplan_mal!A56</f>
        <v/>
      </c>
      <c r="B63" s="302" t="str">
        <f>Gevinstrealiseringsplan_mal!E56</f>
        <v/>
      </c>
      <c r="C63" s="303"/>
      <c r="D63" s="303"/>
      <c r="E63" s="303"/>
      <c r="F63" s="303"/>
      <c r="G63" s="304"/>
      <c r="H63" s="170"/>
      <c r="I63" s="170"/>
      <c r="J63" s="170"/>
      <c r="K63" s="170"/>
      <c r="L63" s="170"/>
      <c r="M63" s="170"/>
      <c r="N63" s="170"/>
      <c r="O63" s="170"/>
      <c r="P63" s="170"/>
      <c r="Q63" s="170"/>
      <c r="R63" s="170"/>
      <c r="S63" s="170"/>
      <c r="T63" s="170"/>
      <c r="U63" s="164"/>
      <c r="V63" s="325"/>
      <c r="W63" s="326"/>
      <c r="X63" s="199" t="str">
        <f>IF(LEN(Gevinstrealiseringsplan_mal!I56)&gt;0,Gevinstrealiseringsplan_mal!I56,"")</f>
        <v/>
      </c>
    </row>
    <row r="64" spans="1:24" s="71" customFormat="1" ht="34.5" customHeight="1" x14ac:dyDescent="0.35">
      <c r="A64" s="169" t="str">
        <f>Gevinstrealiseringsplan_mal!A57</f>
        <v/>
      </c>
      <c r="B64" s="302" t="str">
        <f>Gevinstrealiseringsplan_mal!E57</f>
        <v/>
      </c>
      <c r="C64" s="303"/>
      <c r="D64" s="303"/>
      <c r="E64" s="303"/>
      <c r="F64" s="303"/>
      <c r="G64" s="304"/>
      <c r="H64" s="170"/>
      <c r="I64" s="170"/>
      <c r="J64" s="170"/>
      <c r="K64" s="170"/>
      <c r="L64" s="170"/>
      <c r="M64" s="170"/>
      <c r="N64" s="170"/>
      <c r="O64" s="170"/>
      <c r="P64" s="170"/>
      <c r="Q64" s="170"/>
      <c r="R64" s="170"/>
      <c r="S64" s="170"/>
      <c r="T64" s="170"/>
      <c r="U64" s="164"/>
      <c r="V64" s="325"/>
      <c r="W64" s="326"/>
      <c r="X64" s="199" t="str">
        <f>IF(LEN(Gevinstrealiseringsplan_mal!I57)&gt;0,Gevinstrealiseringsplan_mal!I57,"")</f>
        <v/>
      </c>
    </row>
    <row r="65" spans="1:24" s="71" customFormat="1" ht="34.5" customHeight="1" x14ac:dyDescent="0.35">
      <c r="A65" s="169" t="str">
        <f>Gevinstrealiseringsplan_mal!A58</f>
        <v/>
      </c>
      <c r="B65" s="302" t="str">
        <f>Gevinstrealiseringsplan_mal!E58</f>
        <v/>
      </c>
      <c r="C65" s="303"/>
      <c r="D65" s="303"/>
      <c r="E65" s="303"/>
      <c r="F65" s="303"/>
      <c r="G65" s="304"/>
      <c r="H65" s="170"/>
      <c r="I65" s="170"/>
      <c r="J65" s="170"/>
      <c r="K65" s="170"/>
      <c r="L65" s="170"/>
      <c r="M65" s="170"/>
      <c r="N65" s="170"/>
      <c r="O65" s="170"/>
      <c r="P65" s="170"/>
      <c r="Q65" s="170"/>
      <c r="R65" s="170"/>
      <c r="S65" s="170"/>
      <c r="T65" s="170"/>
      <c r="U65" s="164"/>
      <c r="V65" s="325"/>
      <c r="W65" s="326"/>
      <c r="X65" s="199" t="str">
        <f>IF(LEN(Gevinstrealiseringsplan_mal!I58)&gt;0,Gevinstrealiseringsplan_mal!I58,"")</f>
        <v/>
      </c>
    </row>
    <row r="66" spans="1:24" s="71" customFormat="1" ht="34.5" customHeight="1" x14ac:dyDescent="0.35">
      <c r="A66" s="169" t="str">
        <f>Gevinstrealiseringsplan_mal!A59</f>
        <v/>
      </c>
      <c r="B66" s="302" t="str">
        <f>Gevinstrealiseringsplan_mal!E59</f>
        <v/>
      </c>
      <c r="C66" s="303"/>
      <c r="D66" s="303"/>
      <c r="E66" s="303"/>
      <c r="F66" s="303"/>
      <c r="G66" s="304"/>
      <c r="H66" s="170"/>
      <c r="I66" s="170"/>
      <c r="J66" s="170"/>
      <c r="K66" s="170"/>
      <c r="L66" s="170"/>
      <c r="M66" s="170"/>
      <c r="N66" s="170"/>
      <c r="O66" s="170"/>
      <c r="P66" s="170"/>
      <c r="Q66" s="170"/>
      <c r="R66" s="170"/>
      <c r="S66" s="170"/>
      <c r="T66" s="170"/>
      <c r="U66" s="164"/>
      <c r="V66" s="183"/>
      <c r="W66" s="184"/>
      <c r="X66" s="199" t="str">
        <f>IF(LEN(Gevinstrealiseringsplan_mal!I59)&gt;0,Gevinstrealiseringsplan_mal!I59,"")</f>
        <v/>
      </c>
    </row>
    <row r="67" spans="1:24" s="71" customFormat="1" ht="34.5" customHeight="1" x14ac:dyDescent="0.35">
      <c r="A67" s="169" t="str">
        <f>Gevinstrealiseringsplan_mal!A60</f>
        <v/>
      </c>
      <c r="B67" s="302" t="str">
        <f>Gevinstrealiseringsplan_mal!E60</f>
        <v/>
      </c>
      <c r="C67" s="303"/>
      <c r="D67" s="303"/>
      <c r="E67" s="303"/>
      <c r="F67" s="303"/>
      <c r="G67" s="304"/>
      <c r="H67" s="170"/>
      <c r="I67" s="170"/>
      <c r="J67" s="170"/>
      <c r="K67" s="170"/>
      <c r="L67" s="170"/>
      <c r="M67" s="170"/>
      <c r="N67" s="170"/>
      <c r="O67" s="170"/>
      <c r="P67" s="170"/>
      <c r="Q67" s="170"/>
      <c r="R67" s="170"/>
      <c r="S67" s="170"/>
      <c r="T67" s="170"/>
      <c r="U67" s="164"/>
      <c r="V67" s="183"/>
      <c r="W67" s="184"/>
      <c r="X67" s="199" t="str">
        <f>IF(LEN(Gevinstrealiseringsplan_mal!I60)&gt;0,Gevinstrealiseringsplan_mal!I60,"")</f>
        <v/>
      </c>
    </row>
    <row r="68" spans="1:24" s="71" customFormat="1" ht="34.5" customHeight="1" x14ac:dyDescent="0.35">
      <c r="A68" s="169" t="str">
        <f>Gevinstrealiseringsplan_mal!A61</f>
        <v/>
      </c>
      <c r="B68" s="302" t="str">
        <f>Gevinstrealiseringsplan_mal!E61</f>
        <v/>
      </c>
      <c r="C68" s="303"/>
      <c r="D68" s="303"/>
      <c r="E68" s="303"/>
      <c r="F68" s="303"/>
      <c r="G68" s="304"/>
      <c r="H68" s="170"/>
      <c r="I68" s="170"/>
      <c r="J68" s="170"/>
      <c r="K68" s="170"/>
      <c r="L68" s="170"/>
      <c r="M68" s="170"/>
      <c r="N68" s="170"/>
      <c r="O68" s="170"/>
      <c r="P68" s="170"/>
      <c r="Q68" s="170"/>
      <c r="R68" s="170"/>
      <c r="S68" s="170"/>
      <c r="T68" s="170"/>
      <c r="U68" s="164"/>
      <c r="V68" s="183"/>
      <c r="W68" s="184"/>
      <c r="X68" s="199" t="str">
        <f>IF(LEN(Gevinstrealiseringsplan_mal!I61)&gt;0,Gevinstrealiseringsplan_mal!I61,"")</f>
        <v/>
      </c>
    </row>
    <row r="69" spans="1:24" s="71" customFormat="1" ht="34.5" customHeight="1" x14ac:dyDescent="0.35">
      <c r="A69" s="169" t="str">
        <f>Gevinstrealiseringsplan_mal!A62</f>
        <v/>
      </c>
      <c r="B69" s="302" t="str">
        <f>Gevinstrealiseringsplan_mal!E62</f>
        <v/>
      </c>
      <c r="C69" s="303"/>
      <c r="D69" s="303"/>
      <c r="E69" s="303"/>
      <c r="F69" s="303"/>
      <c r="G69" s="304"/>
      <c r="H69" s="170"/>
      <c r="I69" s="170"/>
      <c r="J69" s="170"/>
      <c r="K69" s="170"/>
      <c r="L69" s="170"/>
      <c r="M69" s="170"/>
      <c r="N69" s="170"/>
      <c r="O69" s="170"/>
      <c r="P69" s="170"/>
      <c r="Q69" s="170"/>
      <c r="R69" s="170"/>
      <c r="S69" s="170"/>
      <c r="T69" s="170"/>
      <c r="U69" s="164"/>
      <c r="V69" s="183"/>
      <c r="W69" s="184"/>
      <c r="X69" s="199" t="str">
        <f>IF(LEN(Gevinstrealiseringsplan_mal!I62)&gt;0,Gevinstrealiseringsplan_mal!I62,"")</f>
        <v/>
      </c>
    </row>
    <row r="70" spans="1:24" s="71" customFormat="1" ht="34.5" customHeight="1" x14ac:dyDescent="0.35">
      <c r="A70" s="169" t="str">
        <f>Gevinstrealiseringsplan_mal!A63</f>
        <v/>
      </c>
      <c r="B70" s="302" t="str">
        <f>Gevinstrealiseringsplan_mal!E63</f>
        <v/>
      </c>
      <c r="C70" s="303"/>
      <c r="D70" s="303"/>
      <c r="E70" s="303"/>
      <c r="F70" s="303"/>
      <c r="G70" s="304"/>
      <c r="H70" s="170"/>
      <c r="I70" s="170"/>
      <c r="J70" s="170"/>
      <c r="K70" s="170"/>
      <c r="L70" s="170"/>
      <c r="M70" s="170"/>
      <c r="N70" s="170"/>
      <c r="O70" s="170"/>
      <c r="P70" s="170"/>
      <c r="Q70" s="170"/>
      <c r="R70" s="170"/>
      <c r="S70" s="170"/>
      <c r="T70" s="170"/>
      <c r="U70" s="164"/>
      <c r="V70" s="183"/>
      <c r="W70" s="184"/>
      <c r="X70" s="199" t="str">
        <f>IF(LEN(Gevinstrealiseringsplan_mal!I63)&gt;0,Gevinstrealiseringsplan_mal!I63,"")</f>
        <v/>
      </c>
    </row>
    <row r="71" spans="1:24" s="71" customFormat="1" ht="34.5" customHeight="1" x14ac:dyDescent="0.35">
      <c r="A71" s="169" t="str">
        <f>Gevinstrealiseringsplan_mal!A64</f>
        <v/>
      </c>
      <c r="B71" s="302" t="str">
        <f>Gevinstrealiseringsplan_mal!E64</f>
        <v/>
      </c>
      <c r="C71" s="303"/>
      <c r="D71" s="303"/>
      <c r="E71" s="303"/>
      <c r="F71" s="303"/>
      <c r="G71" s="304"/>
      <c r="H71" s="170"/>
      <c r="I71" s="170"/>
      <c r="J71" s="170"/>
      <c r="K71" s="170"/>
      <c r="L71" s="170"/>
      <c r="M71" s="170"/>
      <c r="N71" s="170"/>
      <c r="O71" s="170"/>
      <c r="P71" s="170"/>
      <c r="Q71" s="170"/>
      <c r="R71" s="170"/>
      <c r="S71" s="170"/>
      <c r="T71" s="170"/>
      <c r="U71" s="164"/>
      <c r="V71" s="183"/>
      <c r="W71" s="184"/>
      <c r="X71" s="199" t="str">
        <f>IF(LEN(Gevinstrealiseringsplan_mal!I64)&gt;0,Gevinstrealiseringsplan_mal!I64,"")</f>
        <v/>
      </c>
    </row>
    <row r="72" spans="1:24" s="71" customFormat="1" ht="34.5" customHeight="1" x14ac:dyDescent="0.35">
      <c r="A72" s="169" t="str">
        <f>Gevinstrealiseringsplan_mal!A65</f>
        <v/>
      </c>
      <c r="B72" s="302" t="str">
        <f>Gevinstrealiseringsplan_mal!E65</f>
        <v/>
      </c>
      <c r="C72" s="303"/>
      <c r="D72" s="303"/>
      <c r="E72" s="303"/>
      <c r="F72" s="303"/>
      <c r="G72" s="304"/>
      <c r="H72" s="170"/>
      <c r="I72" s="170"/>
      <c r="J72" s="170"/>
      <c r="K72" s="170"/>
      <c r="L72" s="170"/>
      <c r="M72" s="170"/>
      <c r="N72" s="170"/>
      <c r="O72" s="170"/>
      <c r="P72" s="170"/>
      <c r="Q72" s="170"/>
      <c r="R72" s="170"/>
      <c r="S72" s="170"/>
      <c r="T72" s="170"/>
      <c r="U72" s="164"/>
      <c r="V72" s="183"/>
      <c r="W72" s="184"/>
      <c r="X72" s="199" t="str">
        <f>IF(LEN(Gevinstrealiseringsplan_mal!I65)&gt;0,Gevinstrealiseringsplan_mal!I65,"")</f>
        <v/>
      </c>
    </row>
    <row r="73" spans="1:24" s="71" customFormat="1" ht="34.5" customHeight="1" x14ac:dyDescent="0.35">
      <c r="A73" s="169" t="str">
        <f>Gevinstrealiseringsplan_mal!A66</f>
        <v/>
      </c>
      <c r="B73" s="302" t="str">
        <f>Gevinstrealiseringsplan_mal!E66</f>
        <v/>
      </c>
      <c r="C73" s="303"/>
      <c r="D73" s="303"/>
      <c r="E73" s="303"/>
      <c r="F73" s="303"/>
      <c r="G73" s="304"/>
      <c r="H73" s="170"/>
      <c r="I73" s="170"/>
      <c r="J73" s="170"/>
      <c r="K73" s="170"/>
      <c r="L73" s="170"/>
      <c r="M73" s="170"/>
      <c r="N73" s="170"/>
      <c r="O73" s="170"/>
      <c r="P73" s="170"/>
      <c r="Q73" s="170"/>
      <c r="R73" s="170"/>
      <c r="S73" s="170"/>
      <c r="T73" s="170"/>
      <c r="U73" s="164"/>
      <c r="V73" s="183"/>
      <c r="W73" s="184"/>
      <c r="X73" s="199" t="str">
        <f>IF(LEN(Gevinstrealiseringsplan_mal!I66)&gt;0,Gevinstrealiseringsplan_mal!I66,"")</f>
        <v/>
      </c>
    </row>
    <row r="74" spans="1:24" s="71" customFormat="1" ht="34.5" customHeight="1" x14ac:dyDescent="0.35">
      <c r="A74" s="169" t="str">
        <f>Gevinstrealiseringsplan_mal!A67</f>
        <v/>
      </c>
      <c r="B74" s="302" t="str">
        <f>Gevinstrealiseringsplan_mal!E67</f>
        <v/>
      </c>
      <c r="C74" s="303"/>
      <c r="D74" s="303"/>
      <c r="E74" s="303"/>
      <c r="F74" s="303"/>
      <c r="G74" s="304"/>
      <c r="H74" s="170"/>
      <c r="I74" s="170"/>
      <c r="J74" s="170"/>
      <c r="K74" s="170"/>
      <c r="L74" s="170"/>
      <c r="M74" s="170"/>
      <c r="N74" s="170"/>
      <c r="O74" s="170"/>
      <c r="P74" s="170"/>
      <c r="Q74" s="170"/>
      <c r="R74" s="170"/>
      <c r="S74" s="170"/>
      <c r="T74" s="170"/>
      <c r="U74" s="164"/>
      <c r="V74" s="183"/>
      <c r="W74" s="184"/>
      <c r="X74" s="199" t="str">
        <f>IF(LEN(Gevinstrealiseringsplan_mal!I67)&gt;0,Gevinstrealiseringsplan_mal!I67,"")</f>
        <v/>
      </c>
    </row>
    <row r="75" spans="1:24" s="71" customFormat="1" ht="34.5" customHeight="1" x14ac:dyDescent="0.35">
      <c r="A75" s="169" t="str">
        <f>Gevinstrealiseringsplan_mal!A68</f>
        <v/>
      </c>
      <c r="B75" s="302" t="str">
        <f>Gevinstrealiseringsplan_mal!E68</f>
        <v/>
      </c>
      <c r="C75" s="303"/>
      <c r="D75" s="303"/>
      <c r="E75" s="303"/>
      <c r="F75" s="303"/>
      <c r="G75" s="304"/>
      <c r="H75" s="170"/>
      <c r="I75" s="170"/>
      <c r="J75" s="170"/>
      <c r="K75" s="170"/>
      <c r="L75" s="170"/>
      <c r="M75" s="170"/>
      <c r="N75" s="170"/>
      <c r="O75" s="170"/>
      <c r="P75" s="170"/>
      <c r="Q75" s="170"/>
      <c r="R75" s="170"/>
      <c r="S75" s="170"/>
      <c r="T75" s="170"/>
      <c r="U75" s="164"/>
      <c r="V75" s="183"/>
      <c r="W75" s="184"/>
      <c r="X75" s="199" t="str">
        <f>IF(LEN(Gevinstrealiseringsplan_mal!I68)&gt;0,Gevinstrealiseringsplan_mal!I68,"")</f>
        <v/>
      </c>
    </row>
    <row r="76" spans="1:24" s="71" customFormat="1" ht="34.5" customHeight="1" x14ac:dyDescent="0.35">
      <c r="A76" s="169" t="str">
        <f>Gevinstrealiseringsplan_mal!A69</f>
        <v/>
      </c>
      <c r="B76" s="302" t="str">
        <f>Gevinstrealiseringsplan_mal!E69</f>
        <v/>
      </c>
      <c r="C76" s="303"/>
      <c r="D76" s="303"/>
      <c r="E76" s="303"/>
      <c r="F76" s="303"/>
      <c r="G76" s="304"/>
      <c r="H76" s="170"/>
      <c r="I76" s="170"/>
      <c r="J76" s="170"/>
      <c r="K76" s="170"/>
      <c r="L76" s="170"/>
      <c r="M76" s="170"/>
      <c r="N76" s="170"/>
      <c r="O76" s="170"/>
      <c r="P76" s="170"/>
      <c r="Q76" s="170"/>
      <c r="R76" s="170"/>
      <c r="S76" s="170"/>
      <c r="T76" s="170"/>
      <c r="U76" s="164"/>
      <c r="V76" s="183"/>
      <c r="W76" s="184"/>
      <c r="X76" s="199" t="str">
        <f>IF(LEN(Gevinstrealiseringsplan_mal!I69)&gt;0,Gevinstrealiseringsplan_mal!I69,"")</f>
        <v/>
      </c>
    </row>
    <row r="77" spans="1:24" s="71" customFormat="1" ht="34.5" customHeight="1" x14ac:dyDescent="0.35">
      <c r="A77" s="169" t="str">
        <f>Gevinstrealiseringsplan_mal!A70</f>
        <v/>
      </c>
      <c r="B77" s="302" t="str">
        <f>Gevinstrealiseringsplan_mal!E70</f>
        <v/>
      </c>
      <c r="C77" s="303"/>
      <c r="D77" s="303"/>
      <c r="E77" s="303"/>
      <c r="F77" s="303"/>
      <c r="G77" s="304"/>
      <c r="H77" s="170"/>
      <c r="I77" s="170"/>
      <c r="J77" s="170"/>
      <c r="K77" s="170"/>
      <c r="L77" s="170"/>
      <c r="M77" s="170"/>
      <c r="N77" s="170"/>
      <c r="O77" s="170"/>
      <c r="P77" s="170"/>
      <c r="Q77" s="170"/>
      <c r="R77" s="170"/>
      <c r="S77" s="170"/>
      <c r="T77" s="170"/>
      <c r="U77" s="164"/>
      <c r="V77" s="325"/>
      <c r="W77" s="326"/>
      <c r="X77" s="199" t="str">
        <f>IF(LEN(Gevinstrealiseringsplan_mal!I70)&gt;0,Gevinstrealiseringsplan_mal!I70,"")</f>
        <v/>
      </c>
    </row>
    <row r="78" spans="1:24" s="71" customFormat="1" ht="34.5" customHeight="1" x14ac:dyDescent="0.35">
      <c r="A78" s="169" t="str">
        <f>Gevinstrealiseringsplan_mal!A71</f>
        <v/>
      </c>
      <c r="B78" s="302" t="str">
        <f>Gevinstrealiseringsplan_mal!E71</f>
        <v/>
      </c>
      <c r="C78" s="303"/>
      <c r="D78" s="303"/>
      <c r="E78" s="303"/>
      <c r="F78" s="303"/>
      <c r="G78" s="304"/>
      <c r="H78" s="170"/>
      <c r="I78" s="170"/>
      <c r="J78" s="170"/>
      <c r="K78" s="170"/>
      <c r="L78" s="170"/>
      <c r="M78" s="170"/>
      <c r="N78" s="170"/>
      <c r="O78" s="170"/>
      <c r="P78" s="170"/>
      <c r="Q78" s="170"/>
      <c r="R78" s="170"/>
      <c r="S78" s="170"/>
      <c r="T78" s="170"/>
      <c r="U78" s="164"/>
      <c r="V78" s="325"/>
      <c r="W78" s="326"/>
      <c r="X78" s="199" t="str">
        <f>IF(LEN(Gevinstrealiseringsplan_mal!I71)&gt;0,Gevinstrealiseringsplan_mal!I71,"")</f>
        <v/>
      </c>
    </row>
    <row r="79" spans="1:24" s="71" customFormat="1" ht="34.5" customHeight="1" x14ac:dyDescent="0.35">
      <c r="A79" s="169" t="str">
        <f>Gevinstrealiseringsplan_mal!A72</f>
        <v/>
      </c>
      <c r="B79" s="302" t="str">
        <f>Gevinstrealiseringsplan_mal!E72</f>
        <v/>
      </c>
      <c r="C79" s="303"/>
      <c r="D79" s="303"/>
      <c r="E79" s="303"/>
      <c r="F79" s="303"/>
      <c r="G79" s="304"/>
      <c r="H79" s="170"/>
      <c r="I79" s="170"/>
      <c r="J79" s="170"/>
      <c r="K79" s="170"/>
      <c r="L79" s="170"/>
      <c r="M79" s="170"/>
      <c r="N79" s="170"/>
      <c r="O79" s="170"/>
      <c r="P79" s="170"/>
      <c r="Q79" s="170"/>
      <c r="R79" s="170"/>
      <c r="S79" s="170"/>
      <c r="T79" s="170"/>
      <c r="U79" s="164"/>
      <c r="V79" s="325"/>
      <c r="W79" s="326"/>
      <c r="X79" s="199" t="str">
        <f>IF(LEN(Gevinstrealiseringsplan_mal!I72)&gt;0,Gevinstrealiseringsplan_mal!I72,"")</f>
        <v/>
      </c>
    </row>
    <row r="80" spans="1:24" s="71" customFormat="1" ht="34.5" customHeight="1" x14ac:dyDescent="0.35">
      <c r="A80" s="169" t="str">
        <f>Gevinstrealiseringsplan_mal!A73</f>
        <v/>
      </c>
      <c r="B80" s="302" t="str">
        <f>Gevinstrealiseringsplan_mal!E73</f>
        <v/>
      </c>
      <c r="C80" s="303"/>
      <c r="D80" s="303"/>
      <c r="E80" s="303"/>
      <c r="F80" s="303"/>
      <c r="G80" s="304"/>
      <c r="H80" s="170"/>
      <c r="I80" s="170"/>
      <c r="J80" s="170"/>
      <c r="K80" s="170"/>
      <c r="L80" s="170"/>
      <c r="M80" s="170"/>
      <c r="N80" s="170"/>
      <c r="O80" s="170"/>
      <c r="P80" s="170"/>
      <c r="Q80" s="170"/>
      <c r="R80" s="170"/>
      <c r="S80" s="170"/>
      <c r="T80" s="170"/>
      <c r="U80" s="164"/>
      <c r="V80" s="325"/>
      <c r="W80" s="326"/>
      <c r="X80" s="199" t="str">
        <f>IF(LEN(Gevinstrealiseringsplan_mal!I73)&gt;0,Gevinstrealiseringsplan_mal!I73,"")</f>
        <v/>
      </c>
    </row>
    <row r="81" spans="1:24" s="71" customFormat="1" ht="34.5" customHeight="1" x14ac:dyDescent="0.35">
      <c r="A81" s="169" t="str">
        <f>Gevinstrealiseringsplan_mal!A74</f>
        <v/>
      </c>
      <c r="B81" s="302" t="str">
        <f>Gevinstrealiseringsplan_mal!E74</f>
        <v/>
      </c>
      <c r="C81" s="303"/>
      <c r="D81" s="303"/>
      <c r="E81" s="303"/>
      <c r="F81" s="303"/>
      <c r="G81" s="304"/>
      <c r="H81" s="170"/>
      <c r="I81" s="170"/>
      <c r="J81" s="170"/>
      <c r="K81" s="170"/>
      <c r="L81" s="170"/>
      <c r="M81" s="170"/>
      <c r="N81" s="170"/>
      <c r="O81" s="170"/>
      <c r="P81" s="170"/>
      <c r="Q81" s="170"/>
      <c r="R81" s="170"/>
      <c r="S81" s="170"/>
      <c r="T81" s="170"/>
      <c r="U81" s="164"/>
      <c r="V81" s="325"/>
      <c r="W81" s="326"/>
      <c r="X81" s="199" t="str">
        <f>IF(LEN(Gevinstrealiseringsplan_mal!I74)&gt;0,Gevinstrealiseringsplan_mal!I74,"")</f>
        <v/>
      </c>
    </row>
    <row r="82" spans="1:24" s="71" customFormat="1" ht="34.5" customHeight="1" x14ac:dyDescent="0.35">
      <c r="A82" s="169" t="str">
        <f>Gevinstrealiseringsplan_mal!A75</f>
        <v/>
      </c>
      <c r="B82" s="302" t="str">
        <f>Gevinstrealiseringsplan_mal!E75</f>
        <v/>
      </c>
      <c r="C82" s="303"/>
      <c r="D82" s="303"/>
      <c r="E82" s="303"/>
      <c r="F82" s="303"/>
      <c r="G82" s="304"/>
      <c r="H82" s="170"/>
      <c r="I82" s="170"/>
      <c r="J82" s="170"/>
      <c r="K82" s="170"/>
      <c r="L82" s="170"/>
      <c r="M82" s="170"/>
      <c r="N82" s="170"/>
      <c r="O82" s="170"/>
      <c r="P82" s="170"/>
      <c r="Q82" s="170"/>
      <c r="R82" s="170"/>
      <c r="S82" s="170"/>
      <c r="T82" s="170"/>
      <c r="U82" s="164"/>
      <c r="V82" s="325"/>
      <c r="W82" s="326"/>
      <c r="X82" s="199" t="str">
        <f>IF(LEN(Gevinstrealiseringsplan_mal!I75)&gt;0,Gevinstrealiseringsplan_mal!I75,"")</f>
        <v/>
      </c>
    </row>
    <row r="83" spans="1:24" s="71" customFormat="1" ht="34.5" customHeight="1" x14ac:dyDescent="0.35">
      <c r="A83" s="169" t="str">
        <f>Gevinstrealiseringsplan_mal!A76</f>
        <v/>
      </c>
      <c r="B83" s="302" t="str">
        <f>Gevinstrealiseringsplan_mal!E76</f>
        <v/>
      </c>
      <c r="C83" s="303"/>
      <c r="D83" s="303"/>
      <c r="E83" s="303"/>
      <c r="F83" s="303"/>
      <c r="G83" s="304"/>
      <c r="H83" s="170"/>
      <c r="I83" s="170"/>
      <c r="J83" s="170"/>
      <c r="K83" s="170"/>
      <c r="L83" s="170"/>
      <c r="M83" s="170"/>
      <c r="N83" s="170"/>
      <c r="O83" s="170"/>
      <c r="P83" s="170"/>
      <c r="Q83" s="170"/>
      <c r="R83" s="170"/>
      <c r="S83" s="170"/>
      <c r="T83" s="170"/>
      <c r="U83" s="164"/>
      <c r="V83" s="325"/>
      <c r="W83" s="326"/>
      <c r="X83" s="199" t="str">
        <f>IF(LEN(Gevinstrealiseringsplan_mal!I76)&gt;0,Gevinstrealiseringsplan_mal!I76,"")</f>
        <v/>
      </c>
    </row>
    <row r="84" spans="1:24" s="71" customFormat="1" ht="34.5" customHeight="1" x14ac:dyDescent="0.35">
      <c r="A84" s="169" t="str">
        <f>Gevinstrealiseringsplan_mal!A77</f>
        <v/>
      </c>
      <c r="B84" s="302" t="str">
        <f>Gevinstrealiseringsplan_mal!E77</f>
        <v/>
      </c>
      <c r="C84" s="303"/>
      <c r="D84" s="303"/>
      <c r="E84" s="303"/>
      <c r="F84" s="303"/>
      <c r="G84" s="304"/>
      <c r="H84" s="170"/>
      <c r="I84" s="170"/>
      <c r="J84" s="170"/>
      <c r="K84" s="170"/>
      <c r="L84" s="170"/>
      <c r="M84" s="170"/>
      <c r="N84" s="170"/>
      <c r="O84" s="170"/>
      <c r="P84" s="170"/>
      <c r="Q84" s="170"/>
      <c r="R84" s="170"/>
      <c r="S84" s="170"/>
      <c r="T84" s="170"/>
      <c r="U84" s="164"/>
      <c r="V84" s="325"/>
      <c r="W84" s="326"/>
      <c r="X84" s="199" t="str">
        <f>IF(LEN(Gevinstrealiseringsplan_mal!I77)&gt;0,Gevinstrealiseringsplan_mal!I77,"")</f>
        <v/>
      </c>
    </row>
    <row r="85" spans="1:24" s="71" customFormat="1" ht="34.5" customHeight="1" x14ac:dyDescent="0.35">
      <c r="A85" s="169">
        <f>Gevinstrealiseringsplan_mal!A78</f>
        <v>0</v>
      </c>
      <c r="B85" s="302">
        <f>Gevinstrealiseringsplan_mal!E78</f>
        <v>0</v>
      </c>
      <c r="C85" s="303"/>
      <c r="D85" s="303"/>
      <c r="E85" s="303"/>
      <c r="F85" s="303"/>
      <c r="G85" s="304"/>
      <c r="H85" s="170"/>
      <c r="I85" s="170"/>
      <c r="J85" s="170"/>
      <c r="K85" s="170"/>
      <c r="L85" s="170"/>
      <c r="M85" s="170"/>
      <c r="N85" s="170"/>
      <c r="O85" s="170"/>
      <c r="P85" s="170"/>
      <c r="Q85" s="170"/>
      <c r="R85" s="170"/>
      <c r="S85" s="170"/>
      <c r="T85" s="170"/>
      <c r="U85" s="164"/>
      <c r="V85" s="325"/>
      <c r="W85" s="326"/>
      <c r="X85" s="199" t="str">
        <f>IF(LEN(Gevinstrealiseringsplan_mal!I78)&gt;0,Gevinstrealiseringsplan_mal!I78,"")</f>
        <v/>
      </c>
    </row>
    <row r="86" spans="1:24" ht="18" x14ac:dyDescent="0.4">
      <c r="A86" s="312" t="s">
        <v>203</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row>
    <row r="87" spans="1:24" ht="15" customHeight="1" x14ac:dyDescent="0.3">
      <c r="A87" s="313" t="s">
        <v>8</v>
      </c>
      <c r="B87" s="314"/>
      <c r="C87" s="314"/>
      <c r="D87" s="315"/>
      <c r="E87" s="316" t="s">
        <v>194</v>
      </c>
      <c r="F87" s="317"/>
      <c r="G87" s="317"/>
      <c r="H87" s="317"/>
      <c r="I87" s="317"/>
      <c r="J87" s="317"/>
      <c r="K87" s="317"/>
      <c r="L87" s="317"/>
      <c r="M87" s="317"/>
      <c r="N87" s="317"/>
      <c r="O87" s="317"/>
      <c r="P87" s="317"/>
      <c r="Q87" s="317"/>
      <c r="R87" s="317"/>
      <c r="S87" s="317"/>
      <c r="T87" s="317"/>
      <c r="U87" s="317"/>
      <c r="V87" s="318"/>
      <c r="W87" s="123" t="s">
        <v>195</v>
      </c>
      <c r="X87" s="161" t="s">
        <v>196</v>
      </c>
    </row>
    <row r="88" spans="1:24" ht="18" customHeight="1" x14ac:dyDescent="0.35">
      <c r="A88" s="319" t="s">
        <v>124</v>
      </c>
      <c r="B88" s="320"/>
      <c r="C88" s="320"/>
      <c r="D88" s="321"/>
      <c r="E88" s="319" t="s">
        <v>125</v>
      </c>
      <c r="F88" s="320"/>
      <c r="G88" s="320"/>
      <c r="H88" s="320"/>
      <c r="I88" s="320"/>
      <c r="J88" s="320"/>
      <c r="K88" s="320"/>
      <c r="L88" s="320"/>
      <c r="M88" s="320"/>
      <c r="N88" s="320"/>
      <c r="O88" s="320"/>
      <c r="P88" s="320"/>
      <c r="Q88" s="320"/>
      <c r="R88" s="320"/>
      <c r="S88" s="320"/>
      <c r="T88" s="320"/>
      <c r="U88" s="320"/>
      <c r="V88" s="321"/>
      <c r="W88" s="171" t="s">
        <v>127</v>
      </c>
      <c r="X88" s="172" t="s">
        <v>197</v>
      </c>
    </row>
    <row r="89" spans="1:24" ht="17.5" x14ac:dyDescent="0.35">
      <c r="A89" s="308" t="s">
        <v>54</v>
      </c>
      <c r="B89" s="309"/>
      <c r="C89" s="309"/>
      <c r="D89" s="310"/>
      <c r="E89" s="322"/>
      <c r="F89" s="323"/>
      <c r="G89" s="323"/>
      <c r="H89" s="323"/>
      <c r="I89" s="323"/>
      <c r="J89" s="323"/>
      <c r="K89" s="323"/>
      <c r="L89" s="323"/>
      <c r="M89" s="323"/>
      <c r="N89" s="323"/>
      <c r="O89" s="323"/>
      <c r="P89" s="323"/>
      <c r="Q89" s="323"/>
      <c r="R89" s="323"/>
      <c r="S89" s="323"/>
      <c r="T89" s="323"/>
      <c r="U89" s="323"/>
      <c r="V89" s="324"/>
      <c r="W89" s="173"/>
      <c r="X89" s="174"/>
    </row>
    <row r="90" spans="1:24" ht="48" customHeight="1" x14ac:dyDescent="0.35">
      <c r="A90" s="308" t="s">
        <v>191</v>
      </c>
      <c r="B90" s="309"/>
      <c r="C90" s="309"/>
      <c r="D90" s="310"/>
      <c r="E90" s="311" t="s">
        <v>198</v>
      </c>
      <c r="F90" s="311"/>
      <c r="G90" s="311"/>
      <c r="H90" s="311"/>
      <c r="I90" s="311"/>
      <c r="J90" s="311"/>
      <c r="K90" s="311"/>
      <c r="L90" s="311"/>
      <c r="M90" s="311"/>
      <c r="N90" s="311"/>
      <c r="O90" s="311"/>
      <c r="P90" s="311"/>
      <c r="Q90" s="311"/>
      <c r="R90" s="311"/>
      <c r="S90" s="311"/>
      <c r="T90" s="311"/>
      <c r="U90" s="311"/>
      <c r="V90" s="311"/>
      <c r="W90" s="173" t="s">
        <v>199</v>
      </c>
      <c r="X90" s="174">
        <v>42149</v>
      </c>
    </row>
    <row r="91" spans="1:24" ht="15" customHeight="1" x14ac:dyDescent="0.35">
      <c r="A91" s="311"/>
      <c r="B91" s="311"/>
      <c r="C91" s="311"/>
      <c r="D91" s="311"/>
      <c r="E91" s="311" t="s">
        <v>200</v>
      </c>
      <c r="F91" s="311"/>
      <c r="G91" s="311"/>
      <c r="H91" s="311"/>
      <c r="I91" s="311"/>
      <c r="J91" s="311"/>
      <c r="K91" s="311"/>
      <c r="L91" s="311"/>
      <c r="M91" s="311"/>
      <c r="N91" s="311"/>
      <c r="O91" s="311"/>
      <c r="P91" s="311"/>
      <c r="Q91" s="311"/>
      <c r="R91" s="311"/>
      <c r="S91" s="311"/>
      <c r="T91" s="311"/>
      <c r="U91" s="311"/>
      <c r="V91" s="311"/>
      <c r="W91" s="173" t="s">
        <v>201</v>
      </c>
      <c r="X91" s="174">
        <v>42149</v>
      </c>
    </row>
    <row r="92" spans="1:24" ht="17.5" x14ac:dyDescent="0.35">
      <c r="A92" s="305"/>
      <c r="B92" s="306"/>
      <c r="C92" s="306"/>
      <c r="D92" s="307"/>
      <c r="E92" s="305"/>
      <c r="F92" s="306"/>
      <c r="G92" s="306"/>
      <c r="H92" s="306"/>
      <c r="I92" s="306"/>
      <c r="J92" s="306"/>
      <c r="K92" s="306"/>
      <c r="L92" s="306"/>
      <c r="M92" s="306"/>
      <c r="N92" s="306"/>
      <c r="O92" s="306"/>
      <c r="P92" s="306"/>
      <c r="Q92" s="306"/>
      <c r="R92" s="306"/>
      <c r="S92" s="306"/>
      <c r="T92" s="306"/>
      <c r="U92" s="306"/>
      <c r="V92" s="307"/>
      <c r="W92" s="175"/>
      <c r="X92" s="176"/>
    </row>
    <row r="93" spans="1:24" ht="17.5" x14ac:dyDescent="0.35">
      <c r="A93" s="305"/>
      <c r="B93" s="306"/>
      <c r="C93" s="306"/>
      <c r="D93" s="307"/>
      <c r="E93" s="305"/>
      <c r="F93" s="306"/>
      <c r="G93" s="306"/>
      <c r="H93" s="306"/>
      <c r="I93" s="306"/>
      <c r="J93" s="306"/>
      <c r="K93" s="306"/>
      <c r="L93" s="306"/>
      <c r="M93" s="306"/>
      <c r="N93" s="306"/>
      <c r="O93" s="306"/>
      <c r="P93" s="306"/>
      <c r="Q93" s="306"/>
      <c r="R93" s="306"/>
      <c r="S93" s="306"/>
      <c r="T93" s="306"/>
      <c r="U93" s="306"/>
      <c r="V93" s="307"/>
      <c r="W93" s="175"/>
      <c r="X93" s="176"/>
    </row>
    <row r="94" spans="1:24" ht="17.5" x14ac:dyDescent="0.35">
      <c r="A94" s="305"/>
      <c r="B94" s="306"/>
      <c r="C94" s="306"/>
      <c r="D94" s="307"/>
      <c r="E94" s="305"/>
      <c r="F94" s="306"/>
      <c r="G94" s="306"/>
      <c r="H94" s="306"/>
      <c r="I94" s="306"/>
      <c r="J94" s="306"/>
      <c r="K94" s="306"/>
      <c r="L94" s="306"/>
      <c r="M94" s="306"/>
      <c r="N94" s="306"/>
      <c r="O94" s="306"/>
      <c r="P94" s="306"/>
      <c r="Q94" s="306"/>
      <c r="R94" s="306"/>
      <c r="S94" s="306"/>
      <c r="T94" s="306"/>
      <c r="U94" s="306"/>
      <c r="V94" s="307"/>
      <c r="W94" s="175"/>
      <c r="X94" s="176"/>
    </row>
    <row r="95" spans="1:24" ht="17.5" x14ac:dyDescent="0.35">
      <c r="A95" s="305"/>
      <c r="B95" s="306"/>
      <c r="C95" s="306"/>
      <c r="D95" s="307"/>
      <c r="E95" s="305"/>
      <c r="F95" s="306"/>
      <c r="G95" s="306"/>
      <c r="H95" s="306"/>
      <c r="I95" s="306"/>
      <c r="J95" s="306"/>
      <c r="K95" s="306"/>
      <c r="L95" s="306"/>
      <c r="M95" s="306"/>
      <c r="N95" s="306"/>
      <c r="O95" s="306"/>
      <c r="P95" s="306"/>
      <c r="Q95" s="306"/>
      <c r="R95" s="306"/>
      <c r="S95" s="306"/>
      <c r="T95" s="306"/>
      <c r="U95" s="306"/>
      <c r="V95" s="307"/>
      <c r="W95" s="175"/>
      <c r="X95" s="176"/>
    </row>
    <row r="96" spans="1:24" ht="17.5" x14ac:dyDescent="0.35">
      <c r="A96" s="305"/>
      <c r="B96" s="306"/>
      <c r="C96" s="306"/>
      <c r="D96" s="307"/>
      <c r="E96" s="305"/>
      <c r="F96" s="306"/>
      <c r="G96" s="306"/>
      <c r="H96" s="306"/>
      <c r="I96" s="306"/>
      <c r="J96" s="306"/>
      <c r="K96" s="306"/>
      <c r="L96" s="306"/>
      <c r="M96" s="306"/>
      <c r="N96" s="306"/>
      <c r="O96" s="306"/>
      <c r="P96" s="306"/>
      <c r="Q96" s="306"/>
      <c r="R96" s="306"/>
      <c r="S96" s="306"/>
      <c r="T96" s="306"/>
      <c r="U96" s="306"/>
      <c r="V96" s="307"/>
      <c r="W96" s="175"/>
      <c r="X96" s="176"/>
    </row>
    <row r="97" spans="1:24" ht="17.5" x14ac:dyDescent="0.35">
      <c r="A97" s="305"/>
      <c r="B97" s="306"/>
      <c r="C97" s="306"/>
      <c r="D97" s="307"/>
      <c r="E97" s="305"/>
      <c r="F97" s="306"/>
      <c r="G97" s="306"/>
      <c r="H97" s="306"/>
      <c r="I97" s="306"/>
      <c r="J97" s="306"/>
      <c r="K97" s="306"/>
      <c r="L97" s="306"/>
      <c r="M97" s="306"/>
      <c r="N97" s="306"/>
      <c r="O97" s="306"/>
      <c r="P97" s="306"/>
      <c r="Q97" s="306"/>
      <c r="R97" s="306"/>
      <c r="S97" s="306"/>
      <c r="T97" s="306"/>
      <c r="U97" s="306"/>
      <c r="V97" s="307"/>
      <c r="W97" s="175"/>
      <c r="X97" s="176"/>
    </row>
    <row r="98" spans="1:24" ht="17.5" x14ac:dyDescent="0.35">
      <c r="A98" s="305"/>
      <c r="B98" s="306"/>
      <c r="C98" s="306"/>
      <c r="D98" s="307"/>
      <c r="E98" s="305"/>
      <c r="F98" s="306"/>
      <c r="G98" s="306"/>
      <c r="H98" s="306"/>
      <c r="I98" s="306"/>
      <c r="J98" s="306"/>
      <c r="K98" s="306"/>
      <c r="L98" s="306"/>
      <c r="M98" s="306"/>
      <c r="N98" s="306"/>
      <c r="O98" s="306"/>
      <c r="P98" s="306"/>
      <c r="Q98" s="306"/>
      <c r="R98" s="306"/>
      <c r="S98" s="306"/>
      <c r="T98" s="306"/>
      <c r="U98" s="306"/>
      <c r="V98" s="307"/>
      <c r="W98" s="175"/>
      <c r="X98" s="176"/>
    </row>
    <row r="99" spans="1:24" ht="17.5" x14ac:dyDescent="0.35">
      <c r="A99" s="305"/>
      <c r="B99" s="306"/>
      <c r="C99" s="306"/>
      <c r="D99" s="307"/>
      <c r="E99" s="305"/>
      <c r="F99" s="306"/>
      <c r="G99" s="306"/>
      <c r="H99" s="306"/>
      <c r="I99" s="306"/>
      <c r="J99" s="306"/>
      <c r="K99" s="306"/>
      <c r="L99" s="306"/>
      <c r="M99" s="306"/>
      <c r="N99" s="306"/>
      <c r="O99" s="306"/>
      <c r="P99" s="306"/>
      <c r="Q99" s="306"/>
      <c r="R99" s="306"/>
      <c r="S99" s="306"/>
      <c r="T99" s="306"/>
      <c r="U99" s="306"/>
      <c r="V99" s="307"/>
      <c r="W99" s="175"/>
      <c r="X99" s="176"/>
    </row>
    <row r="100" spans="1:24" ht="17.5" x14ac:dyDescent="0.35">
      <c r="A100" s="305"/>
      <c r="B100" s="306"/>
      <c r="C100" s="306"/>
      <c r="D100" s="307"/>
      <c r="E100" s="305"/>
      <c r="F100" s="306"/>
      <c r="G100" s="306"/>
      <c r="H100" s="306"/>
      <c r="I100" s="306"/>
      <c r="J100" s="306"/>
      <c r="K100" s="306"/>
      <c r="L100" s="306"/>
      <c r="M100" s="306"/>
      <c r="N100" s="306"/>
      <c r="O100" s="306"/>
      <c r="P100" s="306"/>
      <c r="Q100" s="306"/>
      <c r="R100" s="306"/>
      <c r="S100" s="306"/>
      <c r="T100" s="306"/>
      <c r="U100" s="306"/>
      <c r="V100" s="307"/>
      <c r="W100" s="175"/>
      <c r="X100" s="176"/>
    </row>
    <row r="101" spans="1:24" ht="17.5" x14ac:dyDescent="0.35">
      <c r="A101" s="305"/>
      <c r="B101" s="306"/>
      <c r="C101" s="306"/>
      <c r="D101" s="307"/>
      <c r="E101" s="305"/>
      <c r="F101" s="306"/>
      <c r="G101" s="306"/>
      <c r="H101" s="306"/>
      <c r="I101" s="306"/>
      <c r="J101" s="306"/>
      <c r="K101" s="306"/>
      <c r="L101" s="306"/>
      <c r="M101" s="306"/>
      <c r="N101" s="306"/>
      <c r="O101" s="306"/>
      <c r="P101" s="306"/>
      <c r="Q101" s="306"/>
      <c r="R101" s="306"/>
      <c r="S101" s="306"/>
      <c r="T101" s="306"/>
      <c r="U101" s="306"/>
      <c r="V101" s="307"/>
      <c r="W101" s="175"/>
      <c r="X101" s="176"/>
    </row>
    <row r="102" spans="1:24" ht="17.5" x14ac:dyDescent="0.35">
      <c r="A102" s="305"/>
      <c r="B102" s="306"/>
      <c r="C102" s="306"/>
      <c r="D102" s="307"/>
      <c r="E102" s="305"/>
      <c r="F102" s="306"/>
      <c r="G102" s="306"/>
      <c r="H102" s="306"/>
      <c r="I102" s="306"/>
      <c r="J102" s="306"/>
      <c r="K102" s="306"/>
      <c r="L102" s="306"/>
      <c r="M102" s="306"/>
      <c r="N102" s="306"/>
      <c r="O102" s="306"/>
      <c r="P102" s="306"/>
      <c r="Q102" s="306"/>
      <c r="R102" s="306"/>
      <c r="S102" s="306"/>
      <c r="T102" s="306"/>
      <c r="U102" s="306"/>
      <c r="V102" s="307"/>
      <c r="W102" s="175"/>
      <c r="X102" s="176"/>
    </row>
    <row r="103" spans="1:24" ht="17.5" x14ac:dyDescent="0.35">
      <c r="A103" s="305"/>
      <c r="B103" s="306"/>
      <c r="C103" s="306"/>
      <c r="D103" s="307"/>
      <c r="E103" s="305"/>
      <c r="F103" s="306"/>
      <c r="G103" s="306"/>
      <c r="H103" s="306"/>
      <c r="I103" s="306"/>
      <c r="J103" s="306"/>
      <c r="K103" s="306"/>
      <c r="L103" s="306"/>
      <c r="M103" s="306"/>
      <c r="N103" s="306"/>
      <c r="O103" s="306"/>
      <c r="P103" s="306"/>
      <c r="Q103" s="306"/>
      <c r="R103" s="306"/>
      <c r="S103" s="306"/>
      <c r="T103" s="306"/>
      <c r="U103" s="306"/>
      <c r="V103" s="307"/>
      <c r="W103" s="175"/>
      <c r="X103" s="176"/>
    </row>
    <row r="104" spans="1:24" ht="17.5" x14ac:dyDescent="0.35">
      <c r="A104" s="305"/>
      <c r="B104" s="306"/>
      <c r="C104" s="306"/>
      <c r="D104" s="307"/>
      <c r="E104" s="305"/>
      <c r="F104" s="306"/>
      <c r="G104" s="306"/>
      <c r="H104" s="306"/>
      <c r="I104" s="306"/>
      <c r="J104" s="306"/>
      <c r="K104" s="306"/>
      <c r="L104" s="306"/>
      <c r="M104" s="306"/>
      <c r="N104" s="306"/>
      <c r="O104" s="306"/>
      <c r="P104" s="306"/>
      <c r="Q104" s="306"/>
      <c r="R104" s="306"/>
      <c r="S104" s="306"/>
      <c r="T104" s="306"/>
      <c r="U104" s="306"/>
      <c r="V104" s="307"/>
      <c r="W104" s="175"/>
      <c r="X104" s="176"/>
    </row>
    <row r="105" spans="1:24" ht="17.5" x14ac:dyDescent="0.35">
      <c r="A105" s="305"/>
      <c r="B105" s="306"/>
      <c r="C105" s="306"/>
      <c r="D105" s="307"/>
      <c r="E105" s="305"/>
      <c r="F105" s="306"/>
      <c r="G105" s="306"/>
      <c r="H105" s="306"/>
      <c r="I105" s="306"/>
      <c r="J105" s="306"/>
      <c r="K105" s="306"/>
      <c r="L105" s="306"/>
      <c r="M105" s="306"/>
      <c r="N105" s="306"/>
      <c r="O105" s="306"/>
      <c r="P105" s="306"/>
      <c r="Q105" s="306"/>
      <c r="R105" s="306"/>
      <c r="S105" s="306"/>
      <c r="T105" s="306"/>
      <c r="U105" s="306"/>
      <c r="V105" s="307"/>
      <c r="W105" s="175"/>
      <c r="X105" s="176"/>
    </row>
    <row r="106" spans="1:24" ht="17.5" x14ac:dyDescent="0.35">
      <c r="A106" s="305"/>
      <c r="B106" s="306"/>
      <c r="C106" s="306"/>
      <c r="D106" s="307"/>
      <c r="E106" s="305"/>
      <c r="F106" s="306"/>
      <c r="G106" s="306"/>
      <c r="H106" s="306"/>
      <c r="I106" s="306"/>
      <c r="J106" s="306"/>
      <c r="K106" s="306"/>
      <c r="L106" s="306"/>
      <c r="M106" s="306"/>
      <c r="N106" s="306"/>
      <c r="O106" s="306"/>
      <c r="P106" s="306"/>
      <c r="Q106" s="306"/>
      <c r="R106" s="306"/>
      <c r="S106" s="306"/>
      <c r="T106" s="306"/>
      <c r="U106" s="306"/>
      <c r="V106" s="307"/>
      <c r="W106" s="175"/>
      <c r="X106" s="176"/>
    </row>
    <row r="107" spans="1:24" ht="17.5" x14ac:dyDescent="0.35">
      <c r="A107" s="305"/>
      <c r="B107" s="306"/>
      <c r="C107" s="306"/>
      <c r="D107" s="307"/>
      <c r="E107" s="305"/>
      <c r="F107" s="306"/>
      <c r="G107" s="306"/>
      <c r="H107" s="306"/>
      <c r="I107" s="306"/>
      <c r="J107" s="306"/>
      <c r="K107" s="306"/>
      <c r="L107" s="306"/>
      <c r="M107" s="306"/>
      <c r="N107" s="306"/>
      <c r="O107" s="306"/>
      <c r="P107" s="306"/>
      <c r="Q107" s="306"/>
      <c r="R107" s="306"/>
      <c r="S107" s="306"/>
      <c r="T107" s="306"/>
      <c r="U107" s="306"/>
      <c r="V107" s="307"/>
      <c r="W107" s="175"/>
      <c r="X107" s="176"/>
    </row>
    <row r="108" spans="1:24" ht="17.5" x14ac:dyDescent="0.35">
      <c r="A108" s="305"/>
      <c r="B108" s="306"/>
      <c r="C108" s="306"/>
      <c r="D108" s="307"/>
      <c r="E108" s="305"/>
      <c r="F108" s="306"/>
      <c r="G108" s="306"/>
      <c r="H108" s="306"/>
      <c r="I108" s="306"/>
      <c r="J108" s="306"/>
      <c r="K108" s="306"/>
      <c r="L108" s="306"/>
      <c r="M108" s="306"/>
      <c r="N108" s="306"/>
      <c r="O108" s="306"/>
      <c r="P108" s="306"/>
      <c r="Q108" s="306"/>
      <c r="R108" s="306"/>
      <c r="S108" s="306"/>
      <c r="T108" s="306"/>
      <c r="U108" s="306"/>
      <c r="V108" s="307"/>
      <c r="W108" s="175"/>
      <c r="X108" s="176"/>
    </row>
    <row r="109" spans="1:24" ht="17.5" x14ac:dyDescent="0.35">
      <c r="A109" s="305"/>
      <c r="B109" s="306"/>
      <c r="C109" s="306"/>
      <c r="D109" s="307"/>
      <c r="E109" s="305"/>
      <c r="F109" s="306"/>
      <c r="G109" s="306"/>
      <c r="H109" s="306"/>
      <c r="I109" s="306"/>
      <c r="J109" s="306"/>
      <c r="K109" s="306"/>
      <c r="L109" s="306"/>
      <c r="M109" s="306"/>
      <c r="N109" s="306"/>
      <c r="O109" s="306"/>
      <c r="P109" s="306"/>
      <c r="Q109" s="306"/>
      <c r="R109" s="306"/>
      <c r="S109" s="306"/>
      <c r="T109" s="306"/>
      <c r="U109" s="306"/>
      <c r="V109" s="307"/>
      <c r="W109" s="175"/>
      <c r="X109" s="176"/>
    </row>
    <row r="110" spans="1:24" ht="17.5" x14ac:dyDescent="0.35">
      <c r="A110" s="305"/>
      <c r="B110" s="306"/>
      <c r="C110" s="306"/>
      <c r="D110" s="307"/>
      <c r="E110" s="305"/>
      <c r="F110" s="306"/>
      <c r="G110" s="306"/>
      <c r="H110" s="306"/>
      <c r="I110" s="306"/>
      <c r="J110" s="306"/>
      <c r="K110" s="306"/>
      <c r="L110" s="306"/>
      <c r="M110" s="306"/>
      <c r="N110" s="306"/>
      <c r="O110" s="306"/>
      <c r="P110" s="306"/>
      <c r="Q110" s="306"/>
      <c r="R110" s="306"/>
      <c r="S110" s="306"/>
      <c r="T110" s="306"/>
      <c r="U110" s="306"/>
      <c r="V110" s="307"/>
      <c r="W110" s="175"/>
      <c r="X110" s="176"/>
    </row>
    <row r="111" spans="1:24" ht="17.5" x14ac:dyDescent="0.35">
      <c r="A111" s="305"/>
      <c r="B111" s="306"/>
      <c r="C111" s="306"/>
      <c r="D111" s="307"/>
      <c r="E111" s="305"/>
      <c r="F111" s="306"/>
      <c r="G111" s="306"/>
      <c r="H111" s="306"/>
      <c r="I111" s="306"/>
      <c r="J111" s="306"/>
      <c r="K111" s="306"/>
      <c r="L111" s="306"/>
      <c r="M111" s="306"/>
      <c r="N111" s="306"/>
      <c r="O111" s="306"/>
      <c r="P111" s="306"/>
      <c r="Q111" s="306"/>
      <c r="R111" s="306"/>
      <c r="S111" s="306"/>
      <c r="T111" s="306"/>
      <c r="U111" s="306"/>
      <c r="V111" s="307"/>
      <c r="W111" s="175"/>
      <c r="X111" s="176"/>
    </row>
  </sheetData>
  <sheetProtection algorithmName="SHA-512" hashValue="+iB1Y+kTBOuEQrA+Zv1tI61Xs2rVvymvwXKnZmnnAH+GIzz7ek1bdH1xeLfdfZFzlSTWEkFeV/qi3KoczBeVVg==" saltValue="B00VpQYERcNVhpYuBfcrcg==" spinCount="100000" sheet="1" objects="1" scenarios="1"/>
  <mergeCells count="155">
    <mergeCell ref="A1:X1"/>
    <mergeCell ref="A5:X5"/>
    <mergeCell ref="H6:X10"/>
    <mergeCell ref="C7:E7"/>
    <mergeCell ref="C8:C9"/>
    <mergeCell ref="D8:D9"/>
    <mergeCell ref="E8:E9"/>
    <mergeCell ref="F8:F9"/>
    <mergeCell ref="V19:W20"/>
    <mergeCell ref="X19:X20"/>
    <mergeCell ref="B21:G21"/>
    <mergeCell ref="V21:W21"/>
    <mergeCell ref="A11:X11"/>
    <mergeCell ref="H12:X17"/>
    <mergeCell ref="C13:E13"/>
    <mergeCell ref="C15:E15"/>
    <mergeCell ref="A18:X18"/>
    <mergeCell ref="A19:A20"/>
    <mergeCell ref="B19:G20"/>
    <mergeCell ref="H19:H20"/>
    <mergeCell ref="I19:T19"/>
    <mergeCell ref="U19:U20"/>
    <mergeCell ref="B25:G25"/>
    <mergeCell ref="V25:W25"/>
    <mergeCell ref="B26:G26"/>
    <mergeCell ref="V26:W26"/>
    <mergeCell ref="B27:G27"/>
    <mergeCell ref="V27:W27"/>
    <mergeCell ref="B22:G22"/>
    <mergeCell ref="V22:W22"/>
    <mergeCell ref="B23:G23"/>
    <mergeCell ref="V23:W23"/>
    <mergeCell ref="B24:G24"/>
    <mergeCell ref="V24:W24"/>
    <mergeCell ref="V63:W63"/>
    <mergeCell ref="B64:G64"/>
    <mergeCell ref="V64:W64"/>
    <mergeCell ref="B65:G65"/>
    <mergeCell ref="V65:W65"/>
    <mergeCell ref="B75:G75"/>
    <mergeCell ref="B76:G76"/>
    <mergeCell ref="B69:G69"/>
    <mergeCell ref="B70:G70"/>
    <mergeCell ref="B71:G71"/>
    <mergeCell ref="B72:G72"/>
    <mergeCell ref="B73:G73"/>
    <mergeCell ref="B74:G74"/>
    <mergeCell ref="B80:G80"/>
    <mergeCell ref="V80:W80"/>
    <mergeCell ref="B81:G81"/>
    <mergeCell ref="V81:W81"/>
    <mergeCell ref="B82:G82"/>
    <mergeCell ref="V82:W82"/>
    <mergeCell ref="B77:G77"/>
    <mergeCell ref="V77:W77"/>
    <mergeCell ref="B78:G78"/>
    <mergeCell ref="V78:W78"/>
    <mergeCell ref="B79:G79"/>
    <mergeCell ref="V79:W79"/>
    <mergeCell ref="A86:X86"/>
    <mergeCell ref="A87:D87"/>
    <mergeCell ref="E87:V87"/>
    <mergeCell ref="A88:D88"/>
    <mergeCell ref="E88:V88"/>
    <mergeCell ref="A89:D89"/>
    <mergeCell ref="E89:V89"/>
    <mergeCell ref="B83:G83"/>
    <mergeCell ref="V83:W83"/>
    <mergeCell ref="B84:G84"/>
    <mergeCell ref="V84:W84"/>
    <mergeCell ref="B85:G85"/>
    <mergeCell ref="V85:W85"/>
    <mergeCell ref="A93:D93"/>
    <mergeCell ref="E93:V93"/>
    <mergeCell ref="A94:D94"/>
    <mergeCell ref="E94:V94"/>
    <mergeCell ref="A95:D95"/>
    <mergeCell ref="E95:V95"/>
    <mergeCell ref="A90:D90"/>
    <mergeCell ref="E90:V90"/>
    <mergeCell ref="A91:D91"/>
    <mergeCell ref="E91:V91"/>
    <mergeCell ref="A92:D92"/>
    <mergeCell ref="E92:V92"/>
    <mergeCell ref="A99:D99"/>
    <mergeCell ref="E99:V99"/>
    <mergeCell ref="A100:D100"/>
    <mergeCell ref="E100:V100"/>
    <mergeCell ref="A101:D101"/>
    <mergeCell ref="E101:V101"/>
    <mergeCell ref="A96:D96"/>
    <mergeCell ref="E96:V96"/>
    <mergeCell ref="A97:D97"/>
    <mergeCell ref="E97:V97"/>
    <mergeCell ref="A98:D98"/>
    <mergeCell ref="E98:V98"/>
    <mergeCell ref="A106:D106"/>
    <mergeCell ref="E106:V106"/>
    <mergeCell ref="A107:D107"/>
    <mergeCell ref="E107:V107"/>
    <mergeCell ref="A102:D102"/>
    <mergeCell ref="E102:V102"/>
    <mergeCell ref="A103:D103"/>
    <mergeCell ref="E103:V103"/>
    <mergeCell ref="A104:D104"/>
    <mergeCell ref="E104:V104"/>
    <mergeCell ref="B36:G36"/>
    <mergeCell ref="B37:G37"/>
    <mergeCell ref="B38:G38"/>
    <mergeCell ref="B39:G39"/>
    <mergeCell ref="B40:G40"/>
    <mergeCell ref="B41:G41"/>
    <mergeCell ref="A111:D111"/>
    <mergeCell ref="E111:V111"/>
    <mergeCell ref="B28:G28"/>
    <mergeCell ref="B29:G29"/>
    <mergeCell ref="B30:G30"/>
    <mergeCell ref="B31:G31"/>
    <mergeCell ref="B32:G32"/>
    <mergeCell ref="B33:G33"/>
    <mergeCell ref="B34:G34"/>
    <mergeCell ref="B35:G35"/>
    <mergeCell ref="A108:D108"/>
    <mergeCell ref="E108:V108"/>
    <mergeCell ref="A109:D109"/>
    <mergeCell ref="E109:V109"/>
    <mergeCell ref="A110:D110"/>
    <mergeCell ref="E110:V110"/>
    <mergeCell ref="A105:D105"/>
    <mergeCell ref="E105:V105"/>
    <mergeCell ref="B48:G48"/>
    <mergeCell ref="B49:G49"/>
    <mergeCell ref="B50:G50"/>
    <mergeCell ref="B51:G51"/>
    <mergeCell ref="B52:G52"/>
    <mergeCell ref="B53:G53"/>
    <mergeCell ref="B42:G42"/>
    <mergeCell ref="B43:G43"/>
    <mergeCell ref="B44:G44"/>
    <mergeCell ref="B45:G45"/>
    <mergeCell ref="B46:G46"/>
    <mergeCell ref="B47:G47"/>
    <mergeCell ref="B60:G60"/>
    <mergeCell ref="B61:G61"/>
    <mergeCell ref="B62:G62"/>
    <mergeCell ref="B66:G66"/>
    <mergeCell ref="B67:G67"/>
    <mergeCell ref="B68:G68"/>
    <mergeCell ref="B54:G54"/>
    <mergeCell ref="B55:G55"/>
    <mergeCell ref="B56:G56"/>
    <mergeCell ref="B57:G57"/>
    <mergeCell ref="B58:G58"/>
    <mergeCell ref="B59:G59"/>
    <mergeCell ref="B63:G63"/>
  </mergeCells>
  <conditionalFormatting sqref="C7">
    <cfRule type="expression" dxfId="17" priority="26">
      <formula>$B$7="Grønn"</formula>
    </cfRule>
    <cfRule type="expression" dxfId="16" priority="27">
      <formula>$B$7="Rød"</formula>
    </cfRule>
    <cfRule type="expression" dxfId="15" priority="28">
      <formula>$B$7="Gul"</formula>
    </cfRule>
  </conditionalFormatting>
  <conditionalFormatting sqref="C13">
    <cfRule type="expression" dxfId="14" priority="20">
      <formula>$B$13="Grønn"</formula>
    </cfRule>
    <cfRule type="expression" dxfId="13" priority="21">
      <formula>$B$13="Rød"</formula>
    </cfRule>
    <cfRule type="expression" dxfId="12" priority="22">
      <formula>$B$13="Gul"</formula>
    </cfRule>
  </conditionalFormatting>
  <conditionalFormatting sqref="C15">
    <cfRule type="expression" dxfId="11" priority="14">
      <formula>$B$15="Grønn"</formula>
    </cfRule>
    <cfRule type="expression" dxfId="10" priority="15">
      <formula>$B$15="Rød"</formula>
    </cfRule>
    <cfRule type="expression" dxfId="9" priority="16">
      <formula>$B$15="Gul"</formula>
    </cfRule>
  </conditionalFormatting>
  <conditionalFormatting sqref="U21:U85">
    <cfRule type="dataBar" priority="10">
      <dataBar>
        <cfvo type="num" val="0"/>
        <cfvo type="num" val="1"/>
        <color rgb="FFFFC000"/>
      </dataBar>
      <extLst>
        <ext xmlns:x14="http://schemas.microsoft.com/office/spreadsheetml/2009/9/main" uri="{B025F937-C7B1-47D3-B67F-A62EFF666E3E}">
          <x14:id>{FB02B472-3762-4A2C-BC8E-DA0D4D7748C1}</x14:id>
        </ext>
      </extLst>
    </cfRule>
  </conditionalFormatting>
  <conditionalFormatting sqref="E8:E9">
    <cfRule type="expression" dxfId="8" priority="9">
      <formula>$B$7="Grønn"</formula>
    </cfRule>
  </conditionalFormatting>
  <conditionalFormatting sqref="D8:D9">
    <cfRule type="expression" dxfId="7" priority="8">
      <formula>$B$7="Gul"</formula>
    </cfRule>
  </conditionalFormatting>
  <conditionalFormatting sqref="C8:C9">
    <cfRule type="expression" dxfId="6" priority="7">
      <formula>$B$7="Rød"</formula>
    </cfRule>
  </conditionalFormatting>
  <conditionalFormatting sqref="E14">
    <cfRule type="expression" dxfId="5" priority="6">
      <formula>$B$13="Grønn"</formula>
    </cfRule>
  </conditionalFormatting>
  <conditionalFormatting sqref="D14">
    <cfRule type="expression" dxfId="4" priority="5">
      <formula>$B$13="Gul"</formula>
    </cfRule>
  </conditionalFormatting>
  <conditionalFormatting sqref="C14">
    <cfRule type="expression" dxfId="3" priority="4">
      <formula>$B$13="Rød"</formula>
    </cfRule>
  </conditionalFormatting>
  <conditionalFormatting sqref="E16">
    <cfRule type="expression" dxfId="2" priority="3">
      <formula>$B$15="Grønn"</formula>
    </cfRule>
  </conditionalFormatting>
  <conditionalFormatting sqref="D16">
    <cfRule type="expression" dxfId="1" priority="2">
      <formula>$B$15="Gul"</formula>
    </cfRule>
  </conditionalFormatting>
  <conditionalFormatting sqref="C16">
    <cfRule type="expression" dxfId="0" priority="1">
      <formula>$B$15="Rød"</formula>
    </cfRule>
  </conditionalFormatting>
  <dataValidations count="1">
    <dataValidation type="list" allowBlank="1" showInputMessage="1" showErrorMessage="1" sqref="B7 B13 B15" xr:uid="{00000000-0002-0000-0B00-000000000000}">
      <formula1>"Grønn,Gul,Rød"</formula1>
    </dataValidation>
  </dataValidations>
  <pageMargins left="0.70866141732283472" right="0.70866141732283472" top="0.74803149606299213" bottom="0.74803149606299213" header="0.31496062992125984" footer="0.31496062992125984"/>
  <pageSetup paperSize="9" orientation="landscape" verticalDpi="0" r:id="rId1"/>
  <legacyDrawing r:id="rId2"/>
  <extLst>
    <ext xmlns:x14="http://schemas.microsoft.com/office/spreadsheetml/2009/9/main" uri="{78C0D931-6437-407d-A8EE-F0AAD7539E65}">
      <x14:conditionalFormattings>
        <x14:conditionalFormatting xmlns:xm="http://schemas.microsoft.com/office/excel/2006/main">
          <x14:cfRule type="dataBar" id="{FB02B472-3762-4A2C-BC8E-DA0D4D7748C1}">
            <x14:dataBar minLength="0" maxLength="100" gradient="0">
              <x14:cfvo type="num">
                <xm:f>0</xm:f>
              </x14:cfvo>
              <x14:cfvo type="num">
                <xm:f>1</xm:f>
              </x14:cfvo>
              <x14:negativeFillColor rgb="FFFF0000"/>
              <x14:axisColor rgb="FF000000"/>
            </x14:dataBar>
          </x14:cfRule>
          <xm:sqref>U21:U85</xm:sqref>
        </x14:conditionalFormatting>
      </x14:conditionalFormattings>
    </ext>
    <ext xmlns:x14="http://schemas.microsoft.com/office/spreadsheetml/2009/9/main" uri="{05C60535-1F16-4fd2-B633-F4F36F0B64E0}">
      <x14:sparklineGroups xmlns:xm="http://schemas.microsoft.com/office/excel/2006/main">
        <x14:sparklineGroup type="column" displayEmptyCellsAs="gap" xr2:uid="{00000000-0003-0000-0B00-00000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Gevinstoppfølging_mal!I21:T21</xm:f>
              <xm:sqref>U21</xm:sqref>
            </x14:sparkline>
            <x14:sparkline>
              <xm:f>Gevinstoppfølging_mal!I22:T22</xm:f>
              <xm:sqref>U22</xm:sqref>
            </x14:sparkline>
            <x14:sparkline>
              <xm:f>Gevinstoppfølging_mal!I23:T23</xm:f>
              <xm:sqref>U23</xm:sqref>
            </x14:sparkline>
            <x14:sparkline>
              <xm:f>Gevinstoppfølging_mal!I24:T24</xm:f>
              <xm:sqref>U24</xm:sqref>
            </x14:sparkline>
            <x14:sparkline>
              <xm:f>Gevinstoppfølging_mal!I25:T25</xm:f>
              <xm:sqref>U25</xm:sqref>
            </x14:sparkline>
            <x14:sparkline>
              <xm:f>Gevinstoppfølging_mal!I26:T26</xm:f>
              <xm:sqref>U26</xm:sqref>
            </x14:sparkline>
            <x14:sparkline>
              <xm:f>Gevinstoppfølging_mal!I27:T27</xm:f>
              <xm:sqref>U27</xm:sqref>
            </x14:sparkline>
            <x14:sparkline>
              <xm:f>Gevinstoppfølging_mal!I28:T28</xm:f>
              <xm:sqref>U28</xm:sqref>
            </x14:sparkline>
            <x14:sparkline>
              <xm:f>Gevinstoppfølging_mal!I29:T29</xm:f>
              <xm:sqref>U29</xm:sqref>
            </x14:sparkline>
            <x14:sparkline>
              <xm:f>Gevinstoppfølging_mal!I30:T30</xm:f>
              <xm:sqref>U30</xm:sqref>
            </x14:sparkline>
            <x14:sparkline>
              <xm:f>Gevinstoppfølging_mal!I31:T31</xm:f>
              <xm:sqref>U31</xm:sqref>
            </x14:sparkline>
            <x14:sparkline>
              <xm:f>Gevinstoppfølging_mal!I32:T32</xm:f>
              <xm:sqref>U32</xm:sqref>
            </x14:sparkline>
            <x14:sparkline>
              <xm:f>Gevinstoppfølging_mal!I33:T33</xm:f>
              <xm:sqref>U33</xm:sqref>
            </x14:sparkline>
            <x14:sparkline>
              <xm:f>Gevinstoppfølging_mal!I34:T34</xm:f>
              <xm:sqref>U34</xm:sqref>
            </x14:sparkline>
            <x14:sparkline>
              <xm:f>Gevinstoppfølging_mal!I35:T35</xm:f>
              <xm:sqref>U35</xm:sqref>
            </x14:sparkline>
            <x14:sparkline>
              <xm:f>Gevinstoppfølging_mal!I36:T36</xm:f>
              <xm:sqref>U36</xm:sqref>
            </x14:sparkline>
            <x14:sparkline>
              <xm:f>Gevinstoppfølging_mal!I37:T37</xm:f>
              <xm:sqref>U37</xm:sqref>
            </x14:sparkline>
            <x14:sparkline>
              <xm:f>Gevinstoppfølging_mal!I38:T38</xm:f>
              <xm:sqref>U38</xm:sqref>
            </x14:sparkline>
            <x14:sparkline>
              <xm:f>Gevinstoppfølging_mal!I39:T39</xm:f>
              <xm:sqref>U39</xm:sqref>
            </x14:sparkline>
            <x14:sparkline>
              <xm:f>Gevinstoppfølging_mal!I40:T40</xm:f>
              <xm:sqref>U40</xm:sqref>
            </x14:sparkline>
            <x14:sparkline>
              <xm:f>Gevinstoppfølging_mal!I41:T41</xm:f>
              <xm:sqref>U41</xm:sqref>
            </x14:sparkline>
            <x14:sparkline>
              <xm:f>Gevinstoppfølging_mal!I42:T42</xm:f>
              <xm:sqref>U42</xm:sqref>
            </x14:sparkline>
            <x14:sparkline>
              <xm:f>Gevinstoppfølging_mal!I43:T43</xm:f>
              <xm:sqref>U43</xm:sqref>
            </x14:sparkline>
            <x14:sparkline>
              <xm:f>Gevinstoppfølging_mal!I44:T44</xm:f>
              <xm:sqref>U44</xm:sqref>
            </x14:sparkline>
            <x14:sparkline>
              <xm:f>Gevinstoppfølging_mal!I45:T45</xm:f>
              <xm:sqref>U45</xm:sqref>
            </x14:sparkline>
            <x14:sparkline>
              <xm:f>Gevinstoppfølging_mal!I46:T46</xm:f>
              <xm:sqref>U46</xm:sqref>
            </x14:sparkline>
            <x14:sparkline>
              <xm:f>Gevinstoppfølging_mal!I47:T47</xm:f>
              <xm:sqref>U47</xm:sqref>
            </x14:sparkline>
            <x14:sparkline>
              <xm:f>Gevinstoppfølging_mal!I48:T48</xm:f>
              <xm:sqref>U48</xm:sqref>
            </x14:sparkline>
            <x14:sparkline>
              <xm:f>Gevinstoppfølging_mal!I49:T49</xm:f>
              <xm:sqref>U49</xm:sqref>
            </x14:sparkline>
            <x14:sparkline>
              <xm:f>Gevinstoppfølging_mal!I50:T50</xm:f>
              <xm:sqref>U50</xm:sqref>
            </x14:sparkline>
            <x14:sparkline>
              <xm:f>Gevinstoppfølging_mal!I51:T51</xm:f>
              <xm:sqref>U51</xm:sqref>
            </x14:sparkline>
            <x14:sparkline>
              <xm:f>Gevinstoppfølging_mal!I52:T52</xm:f>
              <xm:sqref>U52</xm:sqref>
            </x14:sparkline>
            <x14:sparkline>
              <xm:f>Gevinstoppfølging_mal!I53:T53</xm:f>
              <xm:sqref>U53</xm:sqref>
            </x14:sparkline>
            <x14:sparkline>
              <xm:f>Gevinstoppfølging_mal!I54:T54</xm:f>
              <xm:sqref>U54</xm:sqref>
            </x14:sparkline>
            <x14:sparkline>
              <xm:f>Gevinstoppfølging_mal!I55:T55</xm:f>
              <xm:sqref>U55</xm:sqref>
            </x14:sparkline>
            <x14:sparkline>
              <xm:f>Gevinstoppfølging_mal!I56:T56</xm:f>
              <xm:sqref>U56</xm:sqref>
            </x14:sparkline>
            <x14:sparkline>
              <xm:f>Gevinstoppfølging_mal!I57:T57</xm:f>
              <xm:sqref>U57</xm:sqref>
            </x14:sparkline>
            <x14:sparkline>
              <xm:f>Gevinstoppfølging_mal!I58:T58</xm:f>
              <xm:sqref>U58</xm:sqref>
            </x14:sparkline>
            <x14:sparkline>
              <xm:f>Gevinstoppfølging_mal!I59:T59</xm:f>
              <xm:sqref>U59</xm:sqref>
            </x14:sparkline>
            <x14:sparkline>
              <xm:f>Gevinstoppfølging_mal!I60:T60</xm:f>
              <xm:sqref>U60</xm:sqref>
            </x14:sparkline>
            <x14:sparkline>
              <xm:f>Gevinstoppfølging_mal!I61:T61</xm:f>
              <xm:sqref>U61</xm:sqref>
            </x14:sparkline>
            <x14:sparkline>
              <xm:f>Gevinstoppfølging_mal!I62:T62</xm:f>
              <xm:sqref>U62</xm:sqref>
            </x14:sparkline>
            <x14:sparkline>
              <xm:f>Gevinstoppfølging_mal!I63:T63</xm:f>
              <xm:sqref>U63</xm:sqref>
            </x14:sparkline>
            <x14:sparkline>
              <xm:f>Gevinstoppfølging_mal!I64:T64</xm:f>
              <xm:sqref>U64</xm:sqref>
            </x14:sparkline>
            <x14:sparkline>
              <xm:f>Gevinstoppfølging_mal!I65:T65</xm:f>
              <xm:sqref>U65</xm:sqref>
            </x14:sparkline>
            <x14:sparkline>
              <xm:f>Gevinstoppfølging_mal!I66:T66</xm:f>
              <xm:sqref>U66</xm:sqref>
            </x14:sparkline>
            <x14:sparkline>
              <xm:f>Gevinstoppfølging_mal!I67:T67</xm:f>
              <xm:sqref>U67</xm:sqref>
            </x14:sparkline>
            <x14:sparkline>
              <xm:f>Gevinstoppfølging_mal!I68:T68</xm:f>
              <xm:sqref>U68</xm:sqref>
            </x14:sparkline>
            <x14:sparkline>
              <xm:f>Gevinstoppfølging_mal!I69:T69</xm:f>
              <xm:sqref>U69</xm:sqref>
            </x14:sparkline>
            <x14:sparkline>
              <xm:f>Gevinstoppfølging_mal!I70:T70</xm:f>
              <xm:sqref>U70</xm:sqref>
            </x14:sparkline>
            <x14:sparkline>
              <xm:f>Gevinstoppfølging_mal!I71:T71</xm:f>
              <xm:sqref>U71</xm:sqref>
            </x14:sparkline>
            <x14:sparkline>
              <xm:f>Gevinstoppfølging_mal!I72:T72</xm:f>
              <xm:sqref>U72</xm:sqref>
            </x14:sparkline>
            <x14:sparkline>
              <xm:f>Gevinstoppfølging_mal!I73:T73</xm:f>
              <xm:sqref>U73</xm:sqref>
            </x14:sparkline>
            <x14:sparkline>
              <xm:f>Gevinstoppfølging_mal!I74:T74</xm:f>
              <xm:sqref>U74</xm:sqref>
            </x14:sparkline>
            <x14:sparkline>
              <xm:f>Gevinstoppfølging_mal!I75:T75</xm:f>
              <xm:sqref>U75</xm:sqref>
            </x14:sparkline>
            <x14:sparkline>
              <xm:f>Gevinstoppfølging_mal!I76:T76</xm:f>
              <xm:sqref>U76</xm:sqref>
            </x14:sparkline>
            <x14:sparkline>
              <xm:f>Gevinstoppfølging_mal!I77:T77</xm:f>
              <xm:sqref>U77</xm:sqref>
            </x14:sparkline>
            <x14:sparkline>
              <xm:f>Gevinstoppfølging_mal!I78:T78</xm:f>
              <xm:sqref>U78</xm:sqref>
            </x14:sparkline>
            <x14:sparkline>
              <xm:f>Gevinstoppfølging_mal!I79:T79</xm:f>
              <xm:sqref>U79</xm:sqref>
            </x14:sparkline>
            <x14:sparkline>
              <xm:f>Gevinstoppfølging_mal!I80:T80</xm:f>
              <xm:sqref>U80</xm:sqref>
            </x14:sparkline>
            <x14:sparkline>
              <xm:f>Gevinstoppfølging_mal!I81:T81</xm:f>
              <xm:sqref>U81</xm:sqref>
            </x14:sparkline>
            <x14:sparkline>
              <xm:f>Gevinstoppfølging_mal!I82:T82</xm:f>
              <xm:sqref>U82</xm:sqref>
            </x14:sparkline>
            <x14:sparkline>
              <xm:f>Gevinstoppfølging_mal!I83:T83</xm:f>
              <xm:sqref>U83</xm:sqref>
            </x14:sparkline>
            <x14:sparkline>
              <xm:f>Gevinstoppfølging_mal!I84:T84</xm:f>
              <xm:sqref>U84</xm:sqref>
            </x14:sparkline>
            <x14:sparkline>
              <xm:f>Gevinstoppfølging_mal!I85:T85</xm:f>
              <xm:sqref>U85</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F9"/>
  <sheetViews>
    <sheetView showGridLines="0" workbookViewId="0">
      <selection activeCell="E8" sqref="E8"/>
    </sheetView>
  </sheetViews>
  <sheetFormatPr baseColWidth="10" defaultColWidth="9.08984375" defaultRowHeight="14.5" x14ac:dyDescent="0.35"/>
  <cols>
    <col min="1" max="1" width="30.36328125" bestFit="1" customWidth="1"/>
    <col min="2" max="2" width="13.54296875" bestFit="1" customWidth="1"/>
    <col min="3" max="4" width="12.54296875" bestFit="1" customWidth="1"/>
    <col min="5" max="5" width="13.54296875" bestFit="1" customWidth="1"/>
    <col min="6" max="6" width="17.54296875" bestFit="1" customWidth="1"/>
  </cols>
  <sheetData>
    <row r="1" spans="1:6" s="14" customFormat="1" x14ac:dyDescent="0.35">
      <c r="A1" s="13" t="s">
        <v>158</v>
      </c>
      <c r="B1" s="13"/>
    </row>
    <row r="3" spans="1:6" x14ac:dyDescent="0.35">
      <c r="A3" s="15" t="s">
        <v>159</v>
      </c>
      <c r="B3" s="16">
        <v>0</v>
      </c>
      <c r="C3" s="17">
        <v>1</v>
      </c>
      <c r="D3" s="16">
        <v>2</v>
      </c>
      <c r="E3" s="17">
        <v>3</v>
      </c>
      <c r="F3" s="16">
        <v>4</v>
      </c>
    </row>
    <row r="4" spans="1:6" x14ac:dyDescent="0.35">
      <c r="A4" s="18" t="s">
        <v>160</v>
      </c>
      <c r="B4" s="19">
        <f>SUM(Gevinstvurdering_mal!F18:F27,Gevinstvurdering_mal!F30:F39)+(SUM(Gevinstvurdering_mal!F48:F57,Gevinstvurdering_mal!F60:F69)*Gevinstvurdering_mal!$J$160)</f>
        <v>0</v>
      </c>
      <c r="C4" s="19">
        <f>SUM(Gevinstvurdering_mal!G18:G27,Gevinstvurdering_mal!G30:G39)+(SUM(Gevinstvurdering_mal!G48:G57,Gevinstvurdering_mal!G60:G69)*Gevinstvurdering_mal!$J$160)</f>
        <v>0</v>
      </c>
      <c r="D4" s="19">
        <f>SUM(Gevinstvurdering_mal!H18:H27,Gevinstvurdering_mal!H30:H39)+(SUM(Gevinstvurdering_mal!H48:H57,Gevinstvurdering_mal!H60:H69)*Gevinstvurdering_mal!$J$160)</f>
        <v>0</v>
      </c>
      <c r="E4" s="19">
        <f>SUM(Gevinstvurdering_mal!I18:I27,Gevinstvurdering_mal!I30:I39)+(SUM(Gevinstvurdering_mal!I48:I57,Gevinstvurdering_mal!I60:I69)*Gevinstvurdering_mal!$J$160)</f>
        <v>0</v>
      </c>
      <c r="F4" s="19">
        <f>SUM(Gevinstvurdering_mal!J18:J27,Gevinstvurdering_mal!J30:J39)+(SUM(Gevinstvurdering_mal!J48:J57,Gevinstvurdering_mal!J60:J69)*Gevinstvurdering_mal!$J$160)</f>
        <v>0</v>
      </c>
    </row>
    <row r="5" spans="1:6" x14ac:dyDescent="0.35">
      <c r="A5" s="18" t="s">
        <v>161</v>
      </c>
      <c r="B5" s="19">
        <f>SUM(Gevinstvurdering_mal!F109:F129,Gevinstvurdering_mal!F136:F158)</f>
        <v>0</v>
      </c>
      <c r="C5" s="19">
        <f>SUM(Gevinstvurdering_mal!G109:G129,Gevinstvurdering_mal!G136:G158)</f>
        <v>0</v>
      </c>
      <c r="D5" s="19">
        <f>SUM(Gevinstvurdering_mal!H109:H129,Gevinstvurdering_mal!H136:H158)</f>
        <v>0</v>
      </c>
      <c r="E5" s="19">
        <f>SUM(Gevinstvurdering_mal!I109:I129,Gevinstvurdering_mal!I136:I158)</f>
        <v>0</v>
      </c>
      <c r="F5" s="19">
        <f>SUM(Gevinstvurdering_mal!J109:J129,Gevinstvurdering_mal!J136:J158)</f>
        <v>0</v>
      </c>
    </row>
    <row r="6" spans="1:6" x14ac:dyDescent="0.35">
      <c r="A6" s="18" t="s">
        <v>162</v>
      </c>
      <c r="B6" s="19">
        <f>B4-B5</f>
        <v>0</v>
      </c>
      <c r="C6" s="19">
        <f>C4-C5</f>
        <v>0</v>
      </c>
      <c r="D6" s="19">
        <f>D4-D5</f>
        <v>0</v>
      </c>
      <c r="E6" s="19">
        <f>E4-E5</f>
        <v>0</v>
      </c>
      <c r="F6" s="19">
        <f>F4-F5</f>
        <v>0</v>
      </c>
    </row>
    <row r="7" spans="1:6" x14ac:dyDescent="0.35">
      <c r="A7" s="18" t="s">
        <v>163</v>
      </c>
      <c r="B7" s="20">
        <f>1/(1+Gevinstvurdering_mal!$H$160)^B3</f>
        <v>1</v>
      </c>
      <c r="C7" s="20">
        <f>1/(1+Gevinstvurdering_mal!$H$160)^C3</f>
        <v>0.96153846153846145</v>
      </c>
      <c r="D7" s="20">
        <f>1/(1+Gevinstvurdering_mal!$H$160)^D3</f>
        <v>0.92455621301775137</v>
      </c>
      <c r="E7" s="20">
        <f>1/(1+Gevinstvurdering_mal!$H$160)^E3</f>
        <v>0.88899635867091487</v>
      </c>
      <c r="F7" s="20">
        <f>1/(1+Gevinstvurdering_mal!$H$160)^F3</f>
        <v>0.85480419102972571</v>
      </c>
    </row>
    <row r="8" spans="1:6" ht="15" thickBot="1" x14ac:dyDescent="0.4">
      <c r="A8" s="21" t="s">
        <v>164</v>
      </c>
      <c r="B8" s="19">
        <f>B6*B7</f>
        <v>0</v>
      </c>
      <c r="C8" s="19">
        <f>C6*C7</f>
        <v>0</v>
      </c>
      <c r="D8" s="19">
        <f>D6*D7</f>
        <v>0</v>
      </c>
      <c r="E8" s="19">
        <f>E6*E7</f>
        <v>0</v>
      </c>
      <c r="F8" s="19">
        <f>F6*F7</f>
        <v>0</v>
      </c>
    </row>
    <row r="9" spans="1:6" ht="15" thickBot="1" x14ac:dyDescent="0.4">
      <c r="A9" s="22" t="s">
        <v>30</v>
      </c>
      <c r="B9" s="23">
        <f>SUM(B8:F8)</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XFB56"/>
  <sheetViews>
    <sheetView showGridLines="0" tabSelected="1" zoomScale="85" zoomScaleNormal="85" zoomScaleSheetLayoutView="90" workbookViewId="0">
      <selection activeCell="XFD7" sqref="XFD7"/>
    </sheetView>
  </sheetViews>
  <sheetFormatPr baseColWidth="10" defaultColWidth="0" defaultRowHeight="14" customHeight="1" zeroHeight="1" x14ac:dyDescent="0.35"/>
  <cols>
    <col min="1" max="1" width="9.6328125" style="73" customWidth="1"/>
    <col min="2" max="2" width="12.6328125" style="73" customWidth="1"/>
    <col min="3" max="3" width="17.6328125" style="73" customWidth="1"/>
    <col min="4" max="7" width="9.6328125" style="73" customWidth="1"/>
    <col min="8" max="8" width="18.90625" style="73" customWidth="1"/>
    <col min="9" max="16382" width="9.6328125" style="73" hidden="1"/>
    <col min="16383" max="16383" width="6.6328125" style="73" customWidth="1"/>
    <col min="16384" max="16384" width="6.54296875" style="73" customWidth="1"/>
  </cols>
  <sheetData>
    <row r="1" spans="1:8" ht="63" customHeight="1" x14ac:dyDescent="0.35">
      <c r="A1" s="208"/>
      <c r="B1" s="208"/>
      <c r="C1" s="208"/>
      <c r="D1" s="208"/>
      <c r="E1" s="208"/>
      <c r="F1" s="208"/>
      <c r="G1" s="208"/>
      <c r="H1" s="208"/>
    </row>
    <row r="2" spans="1:8" ht="18.75" customHeight="1" x14ac:dyDescent="0.35">
      <c r="A2" s="74"/>
      <c r="B2" s="74"/>
      <c r="C2" s="74"/>
      <c r="D2" s="74"/>
      <c r="E2" s="74"/>
      <c r="F2" s="74"/>
      <c r="G2" s="74"/>
      <c r="H2" s="74"/>
    </row>
    <row r="3" spans="1:8" ht="14.25" customHeight="1" x14ac:dyDescent="0.35">
      <c r="A3" s="74"/>
      <c r="B3" s="74"/>
      <c r="C3" s="74"/>
      <c r="D3" s="74"/>
      <c r="E3" s="74"/>
      <c r="F3" s="74"/>
      <c r="G3" s="74"/>
      <c r="H3" s="74"/>
    </row>
    <row r="4" spans="1:8" ht="27.5" x14ac:dyDescent="0.35">
      <c r="A4" s="194" t="s">
        <v>223</v>
      </c>
      <c r="B4" s="75"/>
      <c r="C4" s="75"/>
      <c r="D4" s="75"/>
      <c r="E4" s="76"/>
      <c r="F4" s="76"/>
      <c r="G4" s="76"/>
      <c r="H4" s="76"/>
    </row>
    <row r="5" spans="1:8" ht="51" customHeight="1" x14ac:dyDescent="0.35">
      <c r="A5" s="218" t="s">
        <v>247</v>
      </c>
      <c r="B5" s="218"/>
      <c r="C5" s="218"/>
      <c r="D5" s="218"/>
      <c r="E5" s="218"/>
      <c r="F5" s="218"/>
      <c r="G5" s="218"/>
      <c r="H5" s="218"/>
    </row>
    <row r="6" spans="1:8" x14ac:dyDescent="0.35">
      <c r="A6" s="76"/>
      <c r="B6" s="76"/>
      <c r="C6" s="76"/>
      <c r="D6" s="76"/>
      <c r="E6" s="76"/>
      <c r="F6" s="76"/>
      <c r="G6" s="76"/>
      <c r="H6" s="76"/>
    </row>
    <row r="7" spans="1:8" ht="14.25" customHeight="1" x14ac:dyDescent="0.35">
      <c r="A7" s="209" t="s">
        <v>204</v>
      </c>
      <c r="B7" s="210"/>
      <c r="C7" s="210"/>
      <c r="D7" s="211" t="s">
        <v>255</v>
      </c>
      <c r="E7" s="211"/>
      <c r="F7" s="211"/>
      <c r="G7" s="211"/>
      <c r="H7" s="211"/>
    </row>
    <row r="8" spans="1:8" x14ac:dyDescent="0.35">
      <c r="A8" s="210"/>
      <c r="B8" s="210"/>
      <c r="C8" s="210"/>
      <c r="D8" s="211"/>
      <c r="E8" s="211"/>
      <c r="F8" s="211"/>
      <c r="G8" s="211"/>
      <c r="H8" s="211"/>
    </row>
    <row r="9" spans="1:8" ht="20.25" customHeight="1" x14ac:dyDescent="0.35">
      <c r="A9" s="212" t="s">
        <v>205</v>
      </c>
      <c r="B9" s="212"/>
      <c r="C9" s="212"/>
      <c r="D9" s="211"/>
      <c r="E9" s="211"/>
      <c r="F9" s="211"/>
      <c r="G9" s="211"/>
      <c r="H9" s="211"/>
    </row>
    <row r="10" spans="1:8" ht="17.5" x14ac:dyDescent="0.35">
      <c r="A10" s="128"/>
      <c r="B10" s="128"/>
      <c r="C10" s="128"/>
      <c r="D10" s="211"/>
      <c r="E10" s="211"/>
      <c r="F10" s="211"/>
      <c r="G10" s="211"/>
      <c r="H10" s="211"/>
    </row>
    <row r="11" spans="1:8" ht="21" customHeight="1" x14ac:dyDescent="0.35">
      <c r="A11" s="217" t="s">
        <v>206</v>
      </c>
      <c r="B11" s="217"/>
      <c r="C11" s="217"/>
      <c r="D11" s="211"/>
      <c r="E11" s="211"/>
      <c r="F11" s="211"/>
      <c r="G11" s="211"/>
      <c r="H11" s="211"/>
    </row>
    <row r="12" spans="1:8" ht="17.5" x14ac:dyDescent="0.35">
      <c r="A12" s="213" t="s">
        <v>207</v>
      </c>
      <c r="B12" s="213"/>
      <c r="C12" s="213"/>
      <c r="D12" s="211"/>
      <c r="E12" s="211"/>
      <c r="F12" s="211"/>
      <c r="G12" s="211"/>
      <c r="H12" s="211"/>
    </row>
    <row r="13" spans="1:8" ht="14.25" customHeight="1" x14ac:dyDescent="0.35">
      <c r="A13" s="214" t="s">
        <v>208</v>
      </c>
      <c r="B13" s="214"/>
      <c r="C13" s="214"/>
      <c r="D13" s="211"/>
      <c r="E13" s="211"/>
      <c r="F13" s="211"/>
      <c r="G13" s="211"/>
      <c r="H13" s="211"/>
    </row>
    <row r="14" spans="1:8" ht="17.5" x14ac:dyDescent="0.35">
      <c r="A14" s="128"/>
      <c r="B14" s="128"/>
      <c r="C14" s="128"/>
      <c r="D14" s="211"/>
      <c r="E14" s="211"/>
      <c r="F14" s="211"/>
      <c r="G14" s="211"/>
      <c r="H14" s="211"/>
    </row>
    <row r="15" spans="1:8" ht="18" customHeight="1" x14ac:dyDescent="0.35">
      <c r="A15" s="215" t="s">
        <v>209</v>
      </c>
      <c r="B15" s="215"/>
      <c r="C15" s="215"/>
      <c r="D15" s="211"/>
      <c r="E15" s="211"/>
      <c r="F15" s="211"/>
      <c r="G15" s="211"/>
      <c r="H15" s="211"/>
    </row>
    <row r="16" spans="1:8" ht="18" customHeight="1" x14ac:dyDescent="0.35">
      <c r="A16" s="213" t="s">
        <v>207</v>
      </c>
      <c r="B16" s="213"/>
      <c r="C16" s="213"/>
      <c r="D16" s="211"/>
      <c r="E16" s="211"/>
      <c r="F16" s="211"/>
      <c r="G16" s="211"/>
      <c r="H16" s="211"/>
    </row>
    <row r="17" spans="1:8" ht="17.5" x14ac:dyDescent="0.35">
      <c r="A17" s="214" t="s">
        <v>208</v>
      </c>
      <c r="B17" s="214"/>
      <c r="C17" s="214"/>
      <c r="D17" s="211"/>
      <c r="E17" s="211"/>
      <c r="F17" s="211"/>
      <c r="G17" s="211"/>
      <c r="H17" s="211"/>
    </row>
    <row r="18" spans="1:8" ht="17.5" x14ac:dyDescent="0.35">
      <c r="A18" s="128"/>
      <c r="B18" s="195"/>
      <c r="C18" s="128"/>
      <c r="D18" s="211"/>
      <c r="E18" s="211"/>
      <c r="F18" s="211"/>
      <c r="G18" s="211"/>
      <c r="H18" s="211"/>
    </row>
    <row r="19" spans="1:8" ht="30" customHeight="1" x14ac:dyDescent="0.35">
      <c r="A19" s="216" t="s">
        <v>210</v>
      </c>
      <c r="B19" s="216"/>
      <c r="C19" s="216"/>
      <c r="D19" s="211"/>
      <c r="E19" s="211"/>
      <c r="F19" s="211"/>
      <c r="G19" s="211"/>
      <c r="H19" s="211"/>
    </row>
    <row r="20" spans="1:8" ht="14" customHeight="1" x14ac:dyDescent="0.35">
      <c r="A20" s="177"/>
      <c r="B20" s="177"/>
      <c r="C20" s="177"/>
      <c r="D20" s="104"/>
      <c r="E20" s="104"/>
      <c r="F20" s="104"/>
      <c r="G20" s="104"/>
      <c r="H20" s="104"/>
    </row>
    <row r="21" spans="1:8" ht="20.25" customHeight="1" x14ac:dyDescent="0.35">
      <c r="A21" s="215" t="s">
        <v>221</v>
      </c>
      <c r="B21" s="215"/>
      <c r="C21" s="215"/>
      <c r="D21" s="104"/>
      <c r="E21" s="104"/>
      <c r="F21" s="104"/>
      <c r="G21" s="104"/>
      <c r="H21" s="104"/>
    </row>
    <row r="22" spans="1:8" ht="20.25" customHeight="1" x14ac:dyDescent="0.35">
      <c r="A22" s="213" t="s">
        <v>207</v>
      </c>
      <c r="B22" s="213"/>
      <c r="C22" s="213"/>
      <c r="D22" s="104"/>
      <c r="E22" s="104"/>
      <c r="F22" s="104"/>
      <c r="G22" s="104"/>
      <c r="H22" s="104"/>
    </row>
    <row r="23" spans="1:8" ht="19.5" customHeight="1" x14ac:dyDescent="0.35">
      <c r="A23" s="214" t="s">
        <v>208</v>
      </c>
      <c r="B23" s="214"/>
      <c r="C23" s="214"/>
      <c r="D23" s="104"/>
      <c r="E23" s="104"/>
      <c r="F23" s="104"/>
      <c r="G23" s="104"/>
      <c r="H23" s="104"/>
    </row>
    <row r="24" spans="1:8" ht="14" customHeight="1" x14ac:dyDescent="0.35">
      <c r="A24" s="177"/>
      <c r="B24" s="177"/>
      <c r="C24" s="177"/>
      <c r="D24" s="104"/>
      <c r="E24" s="104"/>
      <c r="F24" s="104"/>
      <c r="G24" s="104"/>
      <c r="H24" s="104"/>
    </row>
    <row r="25" spans="1:8" ht="18" customHeight="1" x14ac:dyDescent="0.35">
      <c r="A25" s="215" t="s">
        <v>222</v>
      </c>
      <c r="B25" s="215"/>
      <c r="C25" s="215"/>
      <c r="D25" s="104"/>
      <c r="E25" s="104"/>
      <c r="F25" s="104"/>
      <c r="G25" s="104"/>
      <c r="H25" s="104"/>
    </row>
    <row r="26" spans="1:8" ht="19.25" customHeight="1" x14ac:dyDescent="0.35">
      <c r="A26" s="213" t="s">
        <v>207</v>
      </c>
      <c r="B26" s="213"/>
      <c r="C26" s="213"/>
      <c r="D26" s="104"/>
      <c r="E26" s="104"/>
      <c r="F26" s="104"/>
      <c r="G26" s="104"/>
      <c r="H26" s="104"/>
    </row>
    <row r="27" spans="1:8" ht="72" customHeight="1" x14ac:dyDescent="0.35">
      <c r="A27" s="214" t="s">
        <v>208</v>
      </c>
      <c r="B27" s="214"/>
      <c r="C27" s="214"/>
      <c r="D27" s="104"/>
      <c r="E27" s="104"/>
      <c r="F27" s="104"/>
      <c r="G27" s="104"/>
      <c r="H27" s="104"/>
    </row>
    <row r="28" spans="1:8" ht="12.65" customHeight="1" x14ac:dyDescent="0.35">
      <c r="A28" s="103"/>
      <c r="B28" s="103"/>
      <c r="C28" s="103"/>
    </row>
    <row r="29" spans="1:8" x14ac:dyDescent="0.35"/>
    <row r="30" spans="1:8" x14ac:dyDescent="0.35">
      <c r="A30" s="78"/>
      <c r="B30" s="78"/>
      <c r="C30" s="78"/>
      <c r="D30" s="79"/>
      <c r="E30" s="79"/>
      <c r="F30" s="79"/>
      <c r="G30" s="79"/>
      <c r="H30" s="79"/>
    </row>
    <row r="31" spans="1:8" x14ac:dyDescent="0.35">
      <c r="A31" s="80"/>
      <c r="B31" s="80"/>
      <c r="C31" s="80"/>
      <c r="D31" s="80"/>
      <c r="E31" s="80"/>
      <c r="F31" s="80"/>
      <c r="G31" s="80"/>
      <c r="H31" s="80"/>
    </row>
    <row r="32" spans="1:8" x14ac:dyDescent="0.35">
      <c r="A32" s="80"/>
      <c r="B32" s="80"/>
      <c r="C32" s="80"/>
      <c r="D32" s="80"/>
      <c r="E32" s="80"/>
      <c r="F32" s="80"/>
      <c r="G32" s="80"/>
      <c r="H32" s="80"/>
    </row>
    <row r="33" spans="1:8" x14ac:dyDescent="0.35">
      <c r="A33" s="80"/>
      <c r="B33" s="80"/>
      <c r="C33" s="80"/>
      <c r="D33" s="80"/>
      <c r="E33" s="80"/>
      <c r="F33" s="80"/>
      <c r="G33" s="80"/>
      <c r="H33" s="80"/>
    </row>
    <row r="34" spans="1:8" x14ac:dyDescent="0.35">
      <c r="A34" s="80"/>
      <c r="B34" s="80"/>
      <c r="C34" s="80"/>
      <c r="D34" s="80"/>
      <c r="E34" s="80"/>
      <c r="F34" s="80"/>
      <c r="G34" s="80"/>
      <c r="H34" s="80"/>
    </row>
    <row r="35" spans="1:8" x14ac:dyDescent="0.35">
      <c r="A35" s="80"/>
      <c r="B35" s="80"/>
      <c r="C35" s="80"/>
      <c r="D35" s="80"/>
      <c r="E35" s="80"/>
      <c r="F35" s="80"/>
      <c r="G35" s="80"/>
      <c r="H35" s="80"/>
    </row>
    <row r="36" spans="1:8" x14ac:dyDescent="0.35">
      <c r="A36" s="80"/>
      <c r="B36" s="80"/>
      <c r="C36" s="80"/>
      <c r="D36" s="80"/>
      <c r="E36" s="80"/>
      <c r="F36" s="80"/>
      <c r="G36" s="80"/>
      <c r="H36" s="80"/>
    </row>
    <row r="37" spans="1:8" x14ac:dyDescent="0.35">
      <c r="A37" s="80"/>
      <c r="B37" s="80"/>
      <c r="C37" s="80"/>
      <c r="D37" s="80"/>
      <c r="E37" s="80"/>
      <c r="F37" s="80"/>
      <c r="G37" s="80"/>
      <c r="H37" s="80"/>
    </row>
    <row r="38" spans="1:8" x14ac:dyDescent="0.35">
      <c r="A38" s="80"/>
      <c r="B38" s="80"/>
      <c r="C38" s="80"/>
      <c r="D38" s="80"/>
      <c r="E38" s="80"/>
      <c r="F38" s="80"/>
      <c r="G38" s="80"/>
      <c r="H38" s="80"/>
    </row>
    <row r="39" spans="1:8" x14ac:dyDescent="0.35">
      <c r="A39" s="80"/>
      <c r="B39" s="80"/>
      <c r="C39" s="80"/>
      <c r="D39" s="80"/>
      <c r="E39" s="80"/>
      <c r="F39" s="80"/>
      <c r="G39" s="80"/>
      <c r="H39" s="80"/>
    </row>
    <row r="40" spans="1:8" x14ac:dyDescent="0.35">
      <c r="A40" s="81"/>
      <c r="B40" s="81"/>
      <c r="C40" s="81"/>
      <c r="D40" s="81"/>
      <c r="E40" s="81"/>
      <c r="F40" s="81"/>
      <c r="G40" s="81"/>
      <c r="H40" s="81"/>
    </row>
    <row r="41" spans="1:8" ht="14.25" customHeight="1" x14ac:dyDescent="0.35">
      <c r="A41" s="81"/>
      <c r="B41" s="81"/>
      <c r="C41" s="81"/>
      <c r="D41" s="81"/>
      <c r="E41" s="81"/>
      <c r="F41" s="81"/>
      <c r="G41" s="81"/>
      <c r="H41" s="81"/>
    </row>
    <row r="42" spans="1:8" x14ac:dyDescent="0.35">
      <c r="A42" s="81"/>
      <c r="B42" s="81"/>
      <c r="C42" s="81"/>
      <c r="D42" s="81"/>
      <c r="E42" s="81"/>
      <c r="F42" s="81"/>
      <c r="G42" s="81"/>
      <c r="H42" s="81"/>
    </row>
    <row r="43" spans="1:8" x14ac:dyDescent="0.35">
      <c r="A43" s="81"/>
      <c r="B43" s="81"/>
      <c r="C43" s="81"/>
      <c r="D43" s="81"/>
      <c r="E43" s="81"/>
      <c r="F43" s="81"/>
      <c r="G43" s="81"/>
      <c r="H43" s="81"/>
    </row>
    <row r="44" spans="1:8" x14ac:dyDescent="0.35">
      <c r="A44" s="81"/>
      <c r="B44" s="81"/>
      <c r="C44" s="81"/>
      <c r="D44" s="81"/>
      <c r="E44" s="81"/>
      <c r="F44" s="81"/>
      <c r="G44" s="81"/>
      <c r="H44" s="81"/>
    </row>
    <row r="45" spans="1:8" x14ac:dyDescent="0.35">
      <c r="A45" s="81"/>
      <c r="B45" s="81"/>
      <c r="C45" s="81"/>
      <c r="D45" s="81"/>
      <c r="E45" s="81"/>
      <c r="F45" s="81"/>
      <c r="G45" s="81"/>
      <c r="H45" s="81"/>
    </row>
    <row r="46" spans="1:8" x14ac:dyDescent="0.35">
      <c r="A46" s="81"/>
      <c r="B46" s="81"/>
      <c r="C46" s="81"/>
      <c r="D46" s="81"/>
      <c r="E46" s="81"/>
      <c r="F46" s="81"/>
      <c r="G46" s="81"/>
      <c r="H46" s="81"/>
    </row>
    <row r="47" spans="1:8" x14ac:dyDescent="0.35">
      <c r="A47" s="81"/>
      <c r="B47" s="81"/>
      <c r="C47" s="81"/>
      <c r="D47" s="81"/>
      <c r="E47" s="81"/>
      <c r="F47" s="81"/>
      <c r="G47" s="81"/>
      <c r="H47" s="81"/>
    </row>
    <row r="48" spans="1:8" x14ac:dyDescent="0.35">
      <c r="A48" s="81"/>
      <c r="B48" s="81"/>
      <c r="C48" s="81"/>
      <c r="D48" s="81"/>
      <c r="E48" s="81"/>
      <c r="F48" s="81"/>
      <c r="G48" s="81"/>
      <c r="H48" s="81"/>
    </row>
    <row r="49" spans="1:8" ht="14.25" customHeight="1" x14ac:dyDescent="0.35">
      <c r="A49" s="81"/>
      <c r="B49" s="81"/>
      <c r="C49" s="81"/>
      <c r="D49" s="81"/>
      <c r="E49" s="81"/>
      <c r="F49" s="81"/>
      <c r="G49" s="81"/>
      <c r="H49" s="81"/>
    </row>
    <row r="50" spans="1:8" ht="14.25" customHeight="1" x14ac:dyDescent="0.35">
      <c r="A50" s="115"/>
      <c r="B50" s="115"/>
      <c r="C50" s="115"/>
      <c r="D50" s="115"/>
      <c r="E50" s="115"/>
      <c r="F50" s="115"/>
      <c r="G50" s="115"/>
      <c r="H50" s="115"/>
    </row>
    <row r="51" spans="1:8" ht="14.25" customHeight="1" x14ac:dyDescent="0.35">
      <c r="A51" s="115"/>
      <c r="B51" s="115"/>
      <c r="C51" s="115"/>
      <c r="D51" s="115"/>
      <c r="E51" s="115"/>
      <c r="F51" s="219" t="s">
        <v>254</v>
      </c>
      <c r="G51" s="219"/>
      <c r="H51" s="219"/>
    </row>
    <row r="52" spans="1:8" x14ac:dyDescent="0.35">
      <c r="A52" s="115"/>
      <c r="B52" s="115"/>
      <c r="C52" s="115"/>
      <c r="D52" s="115"/>
      <c r="E52" s="115"/>
      <c r="F52" s="115"/>
      <c r="G52" s="115"/>
      <c r="H52" s="115"/>
    </row>
    <row r="53" spans="1:8" hidden="1" x14ac:dyDescent="0.35">
      <c r="A53" s="76"/>
      <c r="B53" s="76"/>
      <c r="C53" s="76"/>
      <c r="D53" s="76"/>
      <c r="E53" s="76"/>
      <c r="F53" s="76"/>
      <c r="G53" s="76"/>
      <c r="H53" s="76"/>
    </row>
    <row r="54" spans="1:8" ht="14" customHeight="1" x14ac:dyDescent="0.35"/>
    <row r="55" spans="1:8" ht="14" customHeight="1" x14ac:dyDescent="0.35"/>
    <row r="56" spans="1:8" ht="14" customHeight="1" x14ac:dyDescent="0.35"/>
  </sheetData>
  <sheetProtection algorithmName="SHA-512" hashValue="/zRtVJoydJ15JfMKlBM61euqVTYpnHGzPEdib8PoGfZT7STPuhqLrv7+Ws+EDCyrUTnhx1xNPjH31a0Taqxcag==" saltValue="jC2TkP/eQxsKQYysXM3XwQ==" spinCount="100000" sheet="1" objects="1" scenarios="1"/>
  <mergeCells count="19">
    <mergeCell ref="A26:C26"/>
    <mergeCell ref="A27:C27"/>
    <mergeCell ref="A21:C21"/>
    <mergeCell ref="A22:C22"/>
    <mergeCell ref="F51:H51"/>
    <mergeCell ref="A23:C23"/>
    <mergeCell ref="A25:C25"/>
    <mergeCell ref="A1:H1"/>
    <mergeCell ref="A7:C8"/>
    <mergeCell ref="D7:H19"/>
    <mergeCell ref="A9:C9"/>
    <mergeCell ref="A12:C12"/>
    <mergeCell ref="A13:C13"/>
    <mergeCell ref="A15:C15"/>
    <mergeCell ref="A16:C16"/>
    <mergeCell ref="A17:C17"/>
    <mergeCell ref="A19:C19"/>
    <mergeCell ref="A11:C11"/>
    <mergeCell ref="A5:H5"/>
  </mergeCells>
  <hyperlinks>
    <hyperlink ref="A9:C9" location="'Om gevinstrealisering'!A1" display="1. Om gevinstrealisering" xr:uid="{00000000-0004-0000-0100-000000000000}"/>
    <hyperlink ref="A12:C12" location="'Endrings- og gevinstoversikt_i.'!A1" display="- Introduksjon" xr:uid="{00000000-0004-0000-0100-000001000000}"/>
    <hyperlink ref="A13:C13" location="'Endrings- og gevinstoversikt_m.'!A1" display="- Mal" xr:uid="{00000000-0004-0000-0100-000002000000}"/>
    <hyperlink ref="A16:C16" location="Gevinstvurdering_introduksjon!A1" display="- Introduksjon" xr:uid="{00000000-0004-0000-0100-000003000000}"/>
    <hyperlink ref="A17:C17" location="Gevinstvurdering_mal!A1" display="- Mal" xr:uid="{00000000-0004-0000-0100-000004000000}"/>
    <hyperlink ref="A22:C22" location="Gevinstrealiseringsplan_intro..!A1" display="- Introduksjon" xr:uid="{00000000-0004-0000-0100-000005000000}"/>
    <hyperlink ref="A23:C23" location="Gevinstrealiseringsplan_mal!A1" display="- Mal" xr:uid="{00000000-0004-0000-0100-000006000000}"/>
    <hyperlink ref="A19:C19" location="'Hvordan beregne gevinster'!A1" display="4. Hvordan beregne gevinster" xr:uid="{00000000-0004-0000-0100-000007000000}"/>
    <hyperlink ref="A26:C26" location="Gevinstoppfølging_introduksjon!A1" display="- Introduksjon" xr:uid="{00000000-0004-0000-0100-000008000000}"/>
    <hyperlink ref="A27:C27" location="Gevinstoppfølging_mal!A1" display="- Mal" xr:uid="{00000000-0004-0000-0100-000009000000}"/>
  </hyperlinks>
  <pageMargins left="0.70866141732283472" right="0.70866141732283472" top="0.74803149606299213" bottom="0.74803149606299213" header="0.31496062992125984" footer="0.31496062992125984"/>
  <pageSetup paperSize="9"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N151"/>
  <sheetViews>
    <sheetView showGridLines="0" zoomScale="70" zoomScaleNormal="70" zoomScalePageLayoutView="85" workbookViewId="0">
      <pane ySplit="4" topLeftCell="A5" activePane="bottomLeft" state="frozen"/>
      <selection pane="bottomLeft" activeCell="I134" sqref="I134"/>
    </sheetView>
  </sheetViews>
  <sheetFormatPr baseColWidth="10" defaultColWidth="0" defaultRowHeight="15" customHeight="1" zeroHeight="1" x14ac:dyDescent="0.3"/>
  <cols>
    <col min="1" max="1" width="30.6328125" style="82" customWidth="1"/>
    <col min="2" max="4" width="0.6328125" style="82" customWidth="1"/>
    <col min="5" max="5" width="30.6328125" style="82" customWidth="1"/>
    <col min="6" max="8" width="0.6328125" style="82" customWidth="1"/>
    <col min="9" max="9" width="94.08984375" style="82" customWidth="1"/>
    <col min="10" max="11" width="0.6328125" style="82" customWidth="1"/>
    <col min="12" max="12" width="1.08984375" style="96" customWidth="1"/>
    <col min="13" max="13" width="28.36328125" style="82" customWidth="1"/>
    <col min="14" max="14" width="1" style="82" customWidth="1"/>
    <col min="15" max="16384" width="8.90625" style="82" hidden="1"/>
  </cols>
  <sheetData>
    <row r="1" spans="1:14" ht="33.75" customHeight="1" x14ac:dyDescent="0.3">
      <c r="A1" s="220" t="s">
        <v>3</v>
      </c>
      <c r="B1" s="220"/>
      <c r="C1" s="220"/>
      <c r="D1" s="220"/>
      <c r="E1" s="220"/>
      <c r="F1" s="220"/>
      <c r="G1" s="220"/>
      <c r="H1" s="220"/>
      <c r="I1" s="220"/>
      <c r="J1" s="220"/>
      <c r="K1" s="220"/>
      <c r="L1" s="220"/>
      <c r="M1" s="220"/>
      <c r="N1" s="83" t="s">
        <v>3</v>
      </c>
    </row>
    <row r="2" spans="1:14" ht="14.25" customHeight="1" x14ac:dyDescent="0.3">
      <c r="A2" s="73"/>
      <c r="B2" s="73"/>
      <c r="C2" s="73"/>
      <c r="D2" s="73"/>
      <c r="E2" s="73"/>
      <c r="F2" s="73"/>
      <c r="G2" s="73"/>
      <c r="H2" s="73"/>
      <c r="I2" s="73"/>
      <c r="J2" s="73"/>
      <c r="K2" s="73"/>
      <c r="L2" s="73"/>
      <c r="M2" s="73"/>
      <c r="N2" s="83"/>
    </row>
    <row r="3" spans="1:14" ht="36" customHeight="1" x14ac:dyDescent="0.3">
      <c r="A3" s="196" t="s">
        <v>211</v>
      </c>
      <c r="B3" s="73"/>
      <c r="C3" s="73"/>
      <c r="D3" s="73"/>
      <c r="E3" s="73"/>
      <c r="F3" s="73"/>
      <c r="G3" s="73"/>
      <c r="H3" s="73"/>
      <c r="I3" s="73"/>
      <c r="J3" s="73"/>
      <c r="K3" s="73"/>
      <c r="L3" s="73"/>
      <c r="M3" s="73"/>
      <c r="N3" s="83"/>
    </row>
    <row r="4" spans="1:14" ht="14.25" customHeight="1" x14ac:dyDescent="0.3">
      <c r="A4" s="73"/>
      <c r="B4" s="73"/>
      <c r="C4" s="73"/>
      <c r="D4" s="73"/>
      <c r="E4" s="73"/>
      <c r="F4" s="73"/>
      <c r="G4" s="73"/>
      <c r="H4" s="73"/>
      <c r="I4" s="73"/>
      <c r="J4" s="73"/>
      <c r="K4" s="73"/>
      <c r="L4" s="73"/>
      <c r="M4" s="73"/>
      <c r="N4" s="83"/>
    </row>
    <row r="5" spans="1:14" ht="20" x14ac:dyDescent="0.3">
      <c r="A5" s="114" t="s">
        <v>212</v>
      </c>
      <c r="B5" s="106"/>
      <c r="C5" s="106"/>
      <c r="D5" s="106"/>
      <c r="E5" s="107"/>
      <c r="F5" s="106"/>
      <c r="G5" s="106"/>
      <c r="H5" s="106"/>
      <c r="I5" s="107"/>
      <c r="J5" s="106"/>
      <c r="K5" s="106"/>
      <c r="L5" s="108"/>
      <c r="M5" s="109"/>
      <c r="N5" s="83"/>
    </row>
    <row r="6" spans="1:14" ht="24.65" customHeight="1" x14ac:dyDescent="0.3">
      <c r="A6" s="110"/>
      <c r="B6" s="111"/>
      <c r="C6" s="111"/>
      <c r="D6" s="111"/>
      <c r="E6" s="110"/>
      <c r="F6" s="111"/>
      <c r="G6" s="111"/>
      <c r="H6" s="111"/>
      <c r="I6" s="110"/>
      <c r="J6" s="111"/>
      <c r="K6" s="111"/>
      <c r="L6" s="112"/>
      <c r="M6" s="113"/>
      <c r="N6" s="83"/>
    </row>
    <row r="7" spans="1:14" ht="36.65" customHeight="1" x14ac:dyDescent="0.3">
      <c r="A7" s="84"/>
      <c r="B7" s="85"/>
      <c r="C7" s="85"/>
      <c r="D7" s="85"/>
      <c r="E7" s="84"/>
      <c r="F7" s="85"/>
      <c r="G7" s="85"/>
      <c r="H7" s="85"/>
      <c r="I7" s="84"/>
      <c r="J7" s="85"/>
      <c r="K7" s="85"/>
      <c r="L7" s="86"/>
      <c r="M7" s="87"/>
      <c r="N7" s="83"/>
    </row>
    <row r="8" spans="1:14" ht="26.4" customHeight="1" x14ac:dyDescent="0.3">
      <c r="A8" s="84"/>
      <c r="B8" s="85"/>
      <c r="C8" s="85"/>
      <c r="D8" s="85"/>
      <c r="E8" s="84"/>
      <c r="F8" s="85"/>
      <c r="G8" s="85"/>
      <c r="H8" s="85"/>
      <c r="I8" s="84"/>
      <c r="J8" s="85"/>
      <c r="K8" s="85"/>
      <c r="L8" s="86"/>
      <c r="M8" s="87"/>
      <c r="N8" s="83"/>
    </row>
    <row r="9" spans="1:14" ht="14" x14ac:dyDescent="0.3">
      <c r="A9" s="84"/>
      <c r="B9" s="85"/>
      <c r="C9" s="85"/>
      <c r="D9" s="85"/>
      <c r="E9" s="84"/>
      <c r="F9" s="85"/>
      <c r="G9" s="85"/>
      <c r="H9" s="85"/>
      <c r="I9" s="84"/>
      <c r="J9" s="85"/>
      <c r="K9" s="85"/>
      <c r="L9" s="86"/>
      <c r="M9" s="87"/>
      <c r="N9" s="83"/>
    </row>
    <row r="10" spans="1:14" ht="14" x14ac:dyDescent="0.3">
      <c r="A10" s="84"/>
      <c r="B10" s="85"/>
      <c r="C10" s="85"/>
      <c r="D10" s="85"/>
      <c r="E10" s="84"/>
      <c r="F10" s="85"/>
      <c r="G10" s="85"/>
      <c r="H10" s="85"/>
      <c r="I10" s="84"/>
      <c r="J10" s="85"/>
      <c r="K10" s="85"/>
      <c r="L10" s="86"/>
      <c r="M10" s="87"/>
      <c r="N10" s="83"/>
    </row>
    <row r="11" spans="1:14" ht="14" x14ac:dyDescent="0.3">
      <c r="A11" s="84"/>
      <c r="B11" s="85"/>
      <c r="C11" s="85"/>
      <c r="D11" s="85"/>
      <c r="E11" s="84"/>
      <c r="F11" s="85"/>
      <c r="G11" s="85"/>
      <c r="H11" s="85"/>
      <c r="I11" s="84"/>
      <c r="J11" s="85"/>
      <c r="K11" s="85"/>
      <c r="L11" s="86"/>
      <c r="M11" s="87"/>
      <c r="N11" s="83"/>
    </row>
    <row r="12" spans="1:14" ht="14" x14ac:dyDescent="0.3">
      <c r="A12" s="84"/>
      <c r="B12" s="85"/>
      <c r="C12" s="85"/>
      <c r="D12" s="85"/>
      <c r="E12" s="84"/>
      <c r="F12" s="85"/>
      <c r="G12" s="85"/>
      <c r="H12" s="85"/>
      <c r="I12" s="84"/>
      <c r="J12" s="85"/>
      <c r="K12" s="85"/>
      <c r="L12" s="86"/>
      <c r="M12" s="87"/>
      <c r="N12" s="83"/>
    </row>
    <row r="13" spans="1:14" ht="14" x14ac:dyDescent="0.3">
      <c r="A13" s="84"/>
      <c r="B13" s="85"/>
      <c r="C13" s="85"/>
      <c r="D13" s="85"/>
      <c r="E13" s="84"/>
      <c r="F13" s="85"/>
      <c r="G13" s="85"/>
      <c r="H13" s="85"/>
      <c r="I13" s="84"/>
      <c r="J13" s="85"/>
      <c r="K13" s="85"/>
      <c r="L13" s="86"/>
      <c r="M13" s="87"/>
      <c r="N13" s="83"/>
    </row>
    <row r="14" spans="1:14" ht="14" x14ac:dyDescent="0.3">
      <c r="A14" s="84"/>
      <c r="B14" s="85"/>
      <c r="C14" s="85"/>
      <c r="D14" s="85"/>
      <c r="E14" s="84"/>
      <c r="F14" s="85"/>
      <c r="G14" s="85"/>
      <c r="H14" s="85"/>
      <c r="I14" s="84"/>
      <c r="J14" s="85"/>
      <c r="K14" s="85"/>
      <c r="L14" s="86"/>
      <c r="M14" s="87"/>
      <c r="N14" s="83"/>
    </row>
    <row r="15" spans="1:14" ht="14.4" customHeight="1" x14ac:dyDescent="0.3">
      <c r="A15" s="84"/>
      <c r="B15" s="85"/>
      <c r="C15" s="85"/>
      <c r="D15" s="85"/>
      <c r="E15" s="84"/>
      <c r="F15" s="85"/>
      <c r="G15" s="85"/>
      <c r="H15" s="85"/>
      <c r="I15" s="84"/>
      <c r="J15" s="85"/>
      <c r="K15" s="85"/>
      <c r="L15" s="86"/>
      <c r="M15" s="87"/>
      <c r="N15" s="83"/>
    </row>
    <row r="16" spans="1:14" ht="14.4" customHeight="1" x14ac:dyDescent="0.3">
      <c r="A16" s="84"/>
      <c r="B16" s="85"/>
      <c r="C16" s="85"/>
      <c r="D16" s="85"/>
      <c r="E16" s="84"/>
      <c r="F16" s="85"/>
      <c r="G16" s="85"/>
      <c r="H16" s="85"/>
      <c r="I16" s="84"/>
      <c r="J16" s="85"/>
      <c r="K16" s="85"/>
      <c r="L16" s="86"/>
      <c r="M16" s="87"/>
      <c r="N16" s="83"/>
    </row>
    <row r="17" spans="1:14" ht="19.25" customHeight="1" x14ac:dyDescent="0.3">
      <c r="A17" s="88"/>
      <c r="B17" s="89"/>
      <c r="C17" s="89"/>
      <c r="D17" s="89"/>
      <c r="E17" s="88"/>
      <c r="F17" s="89"/>
      <c r="G17" s="89"/>
      <c r="H17" s="89"/>
      <c r="I17" s="88"/>
      <c r="J17" s="89"/>
      <c r="K17" s="89"/>
      <c r="L17" s="90"/>
      <c r="M17" s="91"/>
      <c r="N17" s="83"/>
    </row>
    <row r="18" spans="1:14" ht="14" x14ac:dyDescent="0.3">
      <c r="A18" s="84"/>
      <c r="B18" s="85"/>
      <c r="C18" s="85"/>
      <c r="D18" s="85"/>
      <c r="E18" s="84"/>
      <c r="F18" s="85"/>
      <c r="G18" s="85"/>
      <c r="H18" s="85"/>
      <c r="I18" s="84"/>
      <c r="J18" s="85"/>
      <c r="K18" s="85"/>
      <c r="L18" s="86"/>
      <c r="M18" s="87"/>
      <c r="N18" s="83"/>
    </row>
    <row r="19" spans="1:14" ht="19.25" customHeight="1" x14ac:dyDescent="0.3">
      <c r="A19" s="84"/>
      <c r="B19" s="85"/>
      <c r="C19" s="85"/>
      <c r="D19" s="85"/>
      <c r="E19" s="84"/>
      <c r="F19" s="85"/>
      <c r="G19" s="85"/>
      <c r="H19" s="85"/>
      <c r="I19" s="84"/>
      <c r="J19" s="85"/>
      <c r="K19" s="85"/>
      <c r="L19" s="86"/>
      <c r="M19" s="87"/>
      <c r="N19" s="83"/>
    </row>
    <row r="20" spans="1:14" ht="35.25" customHeight="1" x14ac:dyDescent="0.3">
      <c r="A20" s="84"/>
      <c r="B20" s="85"/>
      <c r="C20" s="85"/>
      <c r="D20" s="85"/>
      <c r="E20" s="84"/>
      <c r="F20" s="85"/>
      <c r="G20" s="85"/>
      <c r="H20" s="85"/>
      <c r="I20" s="84"/>
      <c r="J20" s="85"/>
      <c r="K20" s="85"/>
      <c r="L20" s="86"/>
      <c r="M20" s="87"/>
      <c r="N20" s="83"/>
    </row>
    <row r="21" spans="1:14" ht="3" customHeight="1" x14ac:dyDescent="0.3">
      <c r="A21" s="84"/>
      <c r="B21" s="85"/>
      <c r="C21" s="85"/>
      <c r="D21" s="85"/>
      <c r="E21" s="84"/>
      <c r="F21" s="85"/>
      <c r="G21" s="85"/>
      <c r="H21" s="85"/>
      <c r="I21" s="84"/>
      <c r="J21" s="85"/>
      <c r="K21" s="85"/>
      <c r="L21" s="86"/>
      <c r="M21" s="87"/>
      <c r="N21" s="83"/>
    </row>
    <row r="22" spans="1:14" ht="35.25" customHeight="1" x14ac:dyDescent="0.3">
      <c r="A22" s="84"/>
      <c r="B22" s="85"/>
      <c r="C22" s="85"/>
      <c r="D22" s="85"/>
      <c r="E22" s="84"/>
      <c r="F22" s="85"/>
      <c r="G22" s="85"/>
      <c r="H22" s="85"/>
      <c r="I22" s="84"/>
      <c r="J22" s="85"/>
      <c r="K22" s="85"/>
      <c r="L22" s="86"/>
      <c r="M22" s="87"/>
      <c r="N22" s="83"/>
    </row>
    <row r="23" spans="1:14" ht="3" customHeight="1" x14ac:dyDescent="0.3">
      <c r="A23" s="84"/>
      <c r="B23" s="85"/>
      <c r="C23" s="85"/>
      <c r="D23" s="85"/>
      <c r="E23" s="84"/>
      <c r="F23" s="85"/>
      <c r="G23" s="85"/>
      <c r="H23" s="85"/>
      <c r="I23" s="84"/>
      <c r="J23" s="85"/>
      <c r="K23" s="85"/>
      <c r="L23" s="86"/>
      <c r="M23" s="87"/>
      <c r="N23" s="83"/>
    </row>
    <row r="24" spans="1:14" ht="35.25" customHeight="1" x14ac:dyDescent="0.3">
      <c r="A24" s="84"/>
      <c r="B24" s="85"/>
      <c r="C24" s="85"/>
      <c r="D24" s="85"/>
      <c r="E24" s="84"/>
      <c r="F24" s="85"/>
      <c r="G24" s="85"/>
      <c r="H24" s="85"/>
      <c r="I24" s="84"/>
      <c r="J24" s="85"/>
      <c r="K24" s="85"/>
      <c r="L24" s="86"/>
      <c r="M24" s="87"/>
      <c r="N24" s="83"/>
    </row>
    <row r="25" spans="1:14" ht="35.25" customHeight="1" x14ac:dyDescent="0.3">
      <c r="A25" s="84"/>
      <c r="B25" s="85"/>
      <c r="C25" s="85"/>
      <c r="D25" s="85"/>
      <c r="E25" s="84"/>
      <c r="F25" s="85"/>
      <c r="G25" s="85"/>
      <c r="H25" s="85"/>
      <c r="I25" s="84"/>
      <c r="J25" s="85"/>
      <c r="K25" s="85"/>
      <c r="L25" s="86"/>
      <c r="M25" s="87"/>
      <c r="N25" s="83"/>
    </row>
    <row r="26" spans="1:14" ht="50" customHeight="1" x14ac:dyDescent="0.3">
      <c r="A26" s="84"/>
      <c r="B26" s="85"/>
      <c r="C26" s="85"/>
      <c r="D26" s="85"/>
      <c r="E26" s="84"/>
      <c r="F26" s="85"/>
      <c r="G26" s="85"/>
      <c r="H26" s="85"/>
      <c r="I26" s="84"/>
      <c r="J26" s="85"/>
      <c r="K26" s="85"/>
      <c r="L26" s="86"/>
      <c r="M26" s="87"/>
      <c r="N26" s="83"/>
    </row>
    <row r="27" spans="1:14" ht="5.25" customHeight="1" x14ac:dyDescent="0.3">
      <c r="A27" s="88"/>
      <c r="B27" s="89"/>
      <c r="C27" s="89"/>
      <c r="D27" s="89"/>
      <c r="E27" s="88"/>
      <c r="F27" s="89"/>
      <c r="G27" s="89"/>
      <c r="H27" s="89"/>
      <c r="I27" s="88"/>
      <c r="J27" s="89"/>
      <c r="K27" s="89"/>
      <c r="L27" s="90"/>
      <c r="M27" s="91"/>
      <c r="N27" s="83"/>
    </row>
    <row r="28" spans="1:14" ht="20" x14ac:dyDescent="0.3">
      <c r="A28" s="114" t="s">
        <v>213</v>
      </c>
      <c r="B28" s="106"/>
      <c r="C28" s="106"/>
      <c r="D28" s="106"/>
      <c r="E28" s="107"/>
      <c r="F28" s="106"/>
      <c r="G28" s="106"/>
      <c r="H28" s="106"/>
      <c r="I28" s="107"/>
      <c r="J28" s="106"/>
      <c r="K28" s="106"/>
      <c r="L28" s="108"/>
      <c r="M28" s="109"/>
      <c r="N28" s="83"/>
    </row>
    <row r="29" spans="1:14" ht="6" customHeight="1" x14ac:dyDescent="0.3">
      <c r="A29" s="84"/>
      <c r="B29" s="85"/>
      <c r="C29" s="85"/>
      <c r="D29" s="85"/>
      <c r="E29" s="84"/>
      <c r="F29" s="85"/>
      <c r="G29" s="85"/>
      <c r="H29" s="85"/>
      <c r="I29" s="84"/>
      <c r="J29" s="85"/>
      <c r="K29" s="85"/>
      <c r="L29" s="86"/>
      <c r="M29" s="87"/>
      <c r="N29" s="83"/>
    </row>
    <row r="30" spans="1:14" ht="39.65" customHeight="1" x14ac:dyDescent="0.3">
      <c r="A30" s="85"/>
      <c r="B30" s="85"/>
      <c r="C30" s="85"/>
      <c r="D30" s="85"/>
      <c r="E30" s="84"/>
      <c r="F30" s="85"/>
      <c r="G30" s="85"/>
      <c r="H30" s="85"/>
      <c r="I30" s="84"/>
      <c r="J30" s="85"/>
      <c r="K30" s="85"/>
      <c r="L30" s="86"/>
      <c r="M30" s="87"/>
      <c r="N30" s="83"/>
    </row>
    <row r="31" spans="1:14" ht="34.25" customHeight="1" x14ac:dyDescent="0.3">
      <c r="A31" s="85"/>
      <c r="B31" s="85"/>
      <c r="C31" s="85"/>
      <c r="D31" s="85"/>
      <c r="E31" s="84"/>
      <c r="F31" s="85"/>
      <c r="G31" s="85"/>
      <c r="H31" s="85"/>
      <c r="I31" s="84"/>
      <c r="J31" s="85"/>
      <c r="K31" s="85"/>
      <c r="L31" s="86"/>
      <c r="M31" s="87"/>
      <c r="N31" s="83"/>
    </row>
    <row r="32" spans="1:14" ht="33" customHeight="1" x14ac:dyDescent="0.3">
      <c r="A32" s="85"/>
      <c r="B32" s="85"/>
      <c r="C32" s="85"/>
      <c r="D32" s="85"/>
      <c r="E32" s="84"/>
      <c r="F32" s="85"/>
      <c r="G32" s="85"/>
      <c r="H32" s="85"/>
      <c r="I32" s="84"/>
      <c r="J32" s="85"/>
      <c r="K32" s="85"/>
      <c r="L32" s="86"/>
      <c r="M32" s="87"/>
      <c r="N32" s="83"/>
    </row>
    <row r="33" spans="1:14" ht="14" x14ac:dyDescent="0.3">
      <c r="A33" s="84"/>
      <c r="B33" s="85"/>
      <c r="C33" s="85"/>
      <c r="D33" s="85"/>
      <c r="E33" s="84"/>
      <c r="F33" s="85"/>
      <c r="G33" s="85"/>
      <c r="H33" s="85"/>
      <c r="I33" s="84"/>
      <c r="J33" s="85"/>
      <c r="K33" s="85"/>
      <c r="L33" s="86"/>
      <c r="M33" s="87"/>
      <c r="N33" s="83"/>
    </row>
    <row r="34" spans="1:14" ht="14" x14ac:dyDescent="0.3">
      <c r="A34" s="84"/>
      <c r="B34" s="85"/>
      <c r="C34" s="85"/>
      <c r="D34" s="85"/>
      <c r="E34" s="84"/>
      <c r="F34" s="85"/>
      <c r="G34" s="85"/>
      <c r="H34" s="85"/>
      <c r="I34" s="84"/>
      <c r="J34" s="85"/>
      <c r="K34" s="85"/>
      <c r="L34" s="86"/>
      <c r="M34" s="87"/>
      <c r="N34" s="83"/>
    </row>
    <row r="35" spans="1:14" ht="14" x14ac:dyDescent="0.3">
      <c r="A35" s="84"/>
      <c r="B35" s="85"/>
      <c r="C35" s="85"/>
      <c r="D35" s="85"/>
      <c r="E35" s="84"/>
      <c r="F35" s="85"/>
      <c r="G35" s="85"/>
      <c r="H35" s="85"/>
      <c r="I35" s="84"/>
      <c r="J35" s="85"/>
      <c r="K35" s="85"/>
      <c r="L35" s="86"/>
      <c r="M35" s="87"/>
      <c r="N35" s="83"/>
    </row>
    <row r="36" spans="1:14" ht="21" customHeight="1" x14ac:dyDescent="0.3">
      <c r="A36" s="84"/>
      <c r="B36" s="85"/>
      <c r="C36" s="85"/>
      <c r="D36" s="85"/>
      <c r="E36" s="84"/>
      <c r="F36" s="85"/>
      <c r="G36" s="85"/>
      <c r="H36" s="85"/>
      <c r="I36" s="84"/>
      <c r="J36" s="85"/>
      <c r="K36" s="85"/>
      <c r="L36" s="86"/>
      <c r="M36" s="87"/>
      <c r="N36" s="83"/>
    </row>
    <row r="37" spans="1:14" ht="14" x14ac:dyDescent="0.3">
      <c r="A37" s="84"/>
      <c r="B37" s="85"/>
      <c r="C37" s="85"/>
      <c r="D37" s="85"/>
      <c r="E37" s="84"/>
      <c r="F37" s="85"/>
      <c r="G37" s="85"/>
      <c r="H37" s="85"/>
      <c r="I37" s="84"/>
      <c r="J37" s="85"/>
      <c r="K37" s="85"/>
      <c r="L37" s="86"/>
      <c r="M37" s="87"/>
      <c r="N37" s="83"/>
    </row>
    <row r="38" spans="1:14" ht="14" x14ac:dyDescent="0.3">
      <c r="A38" s="84"/>
      <c r="B38" s="85"/>
      <c r="C38" s="85"/>
      <c r="D38" s="85"/>
      <c r="E38" s="84"/>
      <c r="F38" s="85"/>
      <c r="G38" s="85"/>
      <c r="H38" s="85"/>
      <c r="I38" s="84"/>
      <c r="J38" s="85"/>
      <c r="K38" s="85"/>
      <c r="L38" s="86"/>
      <c r="M38" s="87"/>
      <c r="N38" s="83"/>
    </row>
    <row r="39" spans="1:14" ht="14" x14ac:dyDescent="0.3">
      <c r="A39" s="84"/>
      <c r="B39" s="85"/>
      <c r="C39" s="85"/>
      <c r="D39" s="85"/>
      <c r="E39" s="84"/>
      <c r="F39" s="85"/>
      <c r="G39" s="85"/>
      <c r="H39" s="85"/>
      <c r="I39" s="84"/>
      <c r="J39" s="85"/>
      <c r="K39" s="85"/>
      <c r="L39" s="86"/>
      <c r="M39" s="87"/>
      <c r="N39" s="83"/>
    </row>
    <row r="40" spans="1:14" ht="14" x14ac:dyDescent="0.3">
      <c r="A40" s="84"/>
      <c r="B40" s="85"/>
      <c r="C40" s="85"/>
      <c r="D40" s="85"/>
      <c r="E40" s="84"/>
      <c r="F40" s="85"/>
      <c r="G40" s="85"/>
      <c r="H40" s="85"/>
      <c r="I40" s="84"/>
      <c r="J40" s="85"/>
      <c r="K40" s="85"/>
      <c r="L40" s="86"/>
      <c r="M40" s="87"/>
      <c r="N40" s="83"/>
    </row>
    <row r="41" spans="1:14" ht="14" x14ac:dyDescent="0.3">
      <c r="A41" s="84"/>
      <c r="B41" s="85"/>
      <c r="C41" s="85"/>
      <c r="D41" s="85"/>
      <c r="E41" s="84"/>
      <c r="F41" s="85"/>
      <c r="G41" s="85"/>
      <c r="H41" s="85"/>
      <c r="I41" s="84"/>
      <c r="J41" s="85"/>
      <c r="K41" s="85"/>
      <c r="L41" s="86"/>
      <c r="M41" s="87"/>
      <c r="N41" s="83"/>
    </row>
    <row r="42" spans="1:14" ht="14" x14ac:dyDescent="0.3">
      <c r="A42" s="84"/>
      <c r="B42" s="85"/>
      <c r="C42" s="85"/>
      <c r="D42" s="85"/>
      <c r="E42" s="84"/>
      <c r="F42" s="85"/>
      <c r="G42" s="85"/>
      <c r="H42" s="85"/>
      <c r="I42" s="84"/>
      <c r="J42" s="85"/>
      <c r="K42" s="85"/>
      <c r="L42" s="86"/>
      <c r="M42" s="87"/>
      <c r="N42" s="83"/>
    </row>
    <row r="43" spans="1:14" ht="14" x14ac:dyDescent="0.3">
      <c r="A43" s="84"/>
      <c r="B43" s="85"/>
      <c r="C43" s="85"/>
      <c r="D43" s="85"/>
      <c r="E43" s="84"/>
      <c r="F43" s="85"/>
      <c r="G43" s="85"/>
      <c r="H43" s="85"/>
      <c r="I43" s="84"/>
      <c r="J43" s="85"/>
      <c r="K43" s="85"/>
      <c r="L43" s="86"/>
      <c r="M43" s="87"/>
      <c r="N43" s="83"/>
    </row>
    <row r="44" spans="1:14" ht="14" x14ac:dyDescent="0.3">
      <c r="A44" s="84"/>
      <c r="B44" s="85"/>
      <c r="C44" s="85"/>
      <c r="D44" s="85"/>
      <c r="E44" s="84"/>
      <c r="F44" s="85"/>
      <c r="G44" s="85"/>
      <c r="H44" s="85"/>
      <c r="I44" s="84"/>
      <c r="J44" s="85"/>
      <c r="K44" s="85"/>
      <c r="L44" s="86"/>
      <c r="M44" s="87"/>
      <c r="N44" s="83"/>
    </row>
    <row r="45" spans="1:14" ht="14" x14ac:dyDescent="0.3">
      <c r="A45" s="84"/>
      <c r="B45" s="85"/>
      <c r="C45" s="85"/>
      <c r="D45" s="85"/>
      <c r="E45" s="84"/>
      <c r="F45" s="85"/>
      <c r="G45" s="85"/>
      <c r="H45" s="85"/>
      <c r="I45" s="84"/>
      <c r="J45" s="85"/>
      <c r="K45" s="85"/>
      <c r="L45" s="86"/>
      <c r="M45" s="87"/>
      <c r="N45" s="83"/>
    </row>
    <row r="46" spans="1:14" ht="14" x14ac:dyDescent="0.3">
      <c r="A46" s="84"/>
      <c r="B46" s="85"/>
      <c r="C46" s="85"/>
      <c r="D46" s="85"/>
      <c r="E46" s="84"/>
      <c r="F46" s="85"/>
      <c r="G46" s="85"/>
      <c r="H46" s="85"/>
      <c r="I46" s="84"/>
      <c r="J46" s="85"/>
      <c r="K46" s="85"/>
      <c r="L46" s="86"/>
      <c r="M46" s="87"/>
      <c r="N46" s="83"/>
    </row>
    <row r="47" spans="1:14" ht="14" x14ac:dyDescent="0.3">
      <c r="A47" s="84"/>
      <c r="B47" s="85"/>
      <c r="C47" s="85"/>
      <c r="D47" s="85"/>
      <c r="E47" s="84"/>
      <c r="F47" s="85"/>
      <c r="G47" s="85"/>
      <c r="H47" s="85"/>
      <c r="I47" s="84"/>
      <c r="J47" s="85"/>
      <c r="K47" s="85"/>
      <c r="L47" s="86"/>
      <c r="M47" s="87"/>
      <c r="N47" s="83"/>
    </row>
    <row r="48" spans="1:14" ht="14" x14ac:dyDescent="0.3">
      <c r="A48" s="84"/>
      <c r="B48" s="85"/>
      <c r="C48" s="85"/>
      <c r="D48" s="85"/>
      <c r="E48" s="84"/>
      <c r="F48" s="85"/>
      <c r="G48" s="85"/>
      <c r="H48" s="85"/>
      <c r="I48" s="84"/>
      <c r="J48" s="85"/>
      <c r="K48" s="85"/>
      <c r="L48" s="86"/>
      <c r="M48" s="87"/>
      <c r="N48" s="83"/>
    </row>
    <row r="49" spans="1:14" ht="14" x14ac:dyDescent="0.3">
      <c r="A49" s="84"/>
      <c r="B49" s="85"/>
      <c r="C49" s="85"/>
      <c r="D49" s="85"/>
      <c r="E49" s="84"/>
      <c r="F49" s="85"/>
      <c r="G49" s="85"/>
      <c r="H49" s="85"/>
      <c r="I49" s="84"/>
      <c r="J49" s="85"/>
      <c r="K49" s="85"/>
      <c r="L49" s="86"/>
      <c r="M49" s="87"/>
      <c r="N49" s="83"/>
    </row>
    <row r="50" spans="1:14" ht="14" x14ac:dyDescent="0.3">
      <c r="A50" s="84"/>
      <c r="B50" s="85"/>
      <c r="C50" s="85"/>
      <c r="D50" s="85"/>
      <c r="E50" s="84"/>
      <c r="F50" s="85"/>
      <c r="G50" s="85"/>
      <c r="H50" s="85"/>
      <c r="I50" s="84"/>
      <c r="J50" s="85"/>
      <c r="K50" s="85"/>
      <c r="L50" s="86"/>
      <c r="M50" s="87"/>
      <c r="N50" s="83"/>
    </row>
    <row r="51" spans="1:14" ht="14" x14ac:dyDescent="0.3">
      <c r="A51" s="84"/>
      <c r="B51" s="85"/>
      <c r="C51" s="85"/>
      <c r="D51" s="85"/>
      <c r="E51" s="84"/>
      <c r="F51" s="85"/>
      <c r="G51" s="85"/>
      <c r="H51" s="85"/>
      <c r="I51" s="84"/>
      <c r="J51" s="85"/>
      <c r="K51" s="85"/>
      <c r="L51" s="86"/>
      <c r="M51" s="87"/>
      <c r="N51" s="83"/>
    </row>
    <row r="52" spans="1:14" ht="14" x14ac:dyDescent="0.3">
      <c r="A52" s="92"/>
      <c r="B52" s="85"/>
      <c r="C52" s="85"/>
      <c r="D52" s="85"/>
      <c r="E52" s="92"/>
      <c r="F52" s="85"/>
      <c r="G52" s="85"/>
      <c r="H52" s="85"/>
      <c r="I52" s="92"/>
      <c r="J52" s="85"/>
      <c r="K52" s="85"/>
      <c r="L52" s="86"/>
      <c r="M52" s="93"/>
      <c r="N52" s="83"/>
    </row>
    <row r="53" spans="1:14" ht="14" x14ac:dyDescent="0.3">
      <c r="A53" s="92"/>
      <c r="B53" s="85"/>
      <c r="C53" s="85"/>
      <c r="D53" s="85"/>
      <c r="E53" s="92"/>
      <c r="F53" s="85"/>
      <c r="G53" s="85"/>
      <c r="H53" s="85"/>
      <c r="I53" s="92"/>
      <c r="J53" s="85"/>
      <c r="K53" s="85"/>
      <c r="L53" s="86"/>
      <c r="M53" s="94"/>
      <c r="N53" s="83"/>
    </row>
    <row r="54" spans="1:14" ht="14" x14ac:dyDescent="0.3">
      <c r="A54" s="92"/>
      <c r="B54" s="85"/>
      <c r="C54" s="85"/>
      <c r="D54" s="85"/>
      <c r="E54" s="92"/>
      <c r="F54" s="85"/>
      <c r="G54" s="85"/>
      <c r="H54" s="85"/>
      <c r="I54" s="92"/>
      <c r="J54" s="85"/>
      <c r="K54" s="85"/>
      <c r="L54" s="86"/>
      <c r="M54" s="87"/>
      <c r="N54" s="83"/>
    </row>
    <row r="55" spans="1:14" ht="14" x14ac:dyDescent="0.3">
      <c r="A55" s="92"/>
      <c r="B55" s="85"/>
      <c r="C55" s="85"/>
      <c r="D55" s="85"/>
      <c r="E55" s="92"/>
      <c r="F55" s="85"/>
      <c r="G55" s="85"/>
      <c r="H55" s="85"/>
      <c r="I55" s="92"/>
      <c r="J55" s="85"/>
      <c r="K55" s="85"/>
      <c r="L55" s="86"/>
      <c r="M55" s="87"/>
      <c r="N55" s="83"/>
    </row>
    <row r="56" spans="1:14" ht="14" x14ac:dyDescent="0.3">
      <c r="A56" s="92"/>
      <c r="B56" s="85"/>
      <c r="C56" s="85"/>
      <c r="D56" s="85"/>
      <c r="E56" s="92"/>
      <c r="F56" s="85"/>
      <c r="G56" s="85"/>
      <c r="H56" s="85"/>
      <c r="I56" s="92"/>
      <c r="J56" s="85"/>
      <c r="K56" s="85"/>
      <c r="L56" s="86"/>
      <c r="M56" s="87"/>
      <c r="N56" s="83"/>
    </row>
    <row r="57" spans="1:14" ht="14" x14ac:dyDescent="0.3">
      <c r="A57" s="92"/>
      <c r="B57" s="85"/>
      <c r="C57" s="85"/>
      <c r="D57" s="85"/>
      <c r="E57" s="92"/>
      <c r="F57" s="85"/>
      <c r="G57" s="85"/>
      <c r="H57" s="85"/>
      <c r="I57" s="92"/>
      <c r="J57" s="85"/>
      <c r="K57" s="85"/>
      <c r="L57" s="86"/>
      <c r="M57" s="87"/>
      <c r="N57" s="83"/>
    </row>
    <row r="58" spans="1:14" ht="14" x14ac:dyDescent="0.3">
      <c r="A58" s="92"/>
      <c r="B58" s="85"/>
      <c r="C58" s="85"/>
      <c r="D58" s="85"/>
      <c r="E58" s="92"/>
      <c r="F58" s="85"/>
      <c r="G58" s="85"/>
      <c r="H58" s="85"/>
      <c r="I58" s="92"/>
      <c r="J58" s="85"/>
      <c r="K58" s="85"/>
      <c r="L58" s="86"/>
      <c r="M58" s="87"/>
      <c r="N58" s="83"/>
    </row>
    <row r="59" spans="1:14" ht="14" x14ac:dyDescent="0.3">
      <c r="A59" s="92"/>
      <c r="B59" s="85"/>
      <c r="C59" s="85"/>
      <c r="D59" s="85"/>
      <c r="E59" s="92"/>
      <c r="F59" s="85"/>
      <c r="G59" s="85"/>
      <c r="H59" s="85"/>
      <c r="I59" s="92"/>
      <c r="J59" s="85"/>
      <c r="K59" s="85"/>
      <c r="L59" s="86"/>
      <c r="M59" s="87"/>
      <c r="N59" s="83"/>
    </row>
    <row r="60" spans="1:14" ht="14" x14ac:dyDescent="0.3">
      <c r="A60" s="92"/>
      <c r="B60" s="85"/>
      <c r="C60" s="85"/>
      <c r="D60" s="85"/>
      <c r="E60" s="92"/>
      <c r="F60" s="85"/>
      <c r="G60" s="85"/>
      <c r="H60" s="85"/>
      <c r="I60" s="92"/>
      <c r="J60" s="85"/>
      <c r="K60" s="85"/>
      <c r="L60" s="86"/>
      <c r="M60" s="87"/>
      <c r="N60" s="83"/>
    </row>
    <row r="61" spans="1:14" ht="14" x14ac:dyDescent="0.3">
      <c r="A61" s="92"/>
      <c r="B61" s="85"/>
      <c r="C61" s="85"/>
      <c r="D61" s="85"/>
      <c r="E61" s="92"/>
      <c r="F61" s="85"/>
      <c r="G61" s="85"/>
      <c r="H61" s="85"/>
      <c r="I61" s="92"/>
      <c r="J61" s="85"/>
      <c r="K61" s="85"/>
      <c r="L61" s="86"/>
      <c r="M61" s="87"/>
      <c r="N61" s="83"/>
    </row>
    <row r="62" spans="1:14" ht="14" x14ac:dyDescent="0.3">
      <c r="A62" s="92"/>
      <c r="B62" s="85"/>
      <c r="C62" s="85"/>
      <c r="D62" s="85"/>
      <c r="E62" s="92"/>
      <c r="F62" s="85"/>
      <c r="G62" s="85"/>
      <c r="H62" s="85"/>
      <c r="I62" s="92"/>
      <c r="J62" s="85"/>
      <c r="K62" s="85"/>
      <c r="L62" s="86"/>
      <c r="M62" s="87"/>
      <c r="N62" s="83"/>
    </row>
    <row r="63" spans="1:14" ht="14" x14ac:dyDescent="0.3">
      <c r="A63" s="92"/>
      <c r="B63" s="85"/>
      <c r="C63" s="85"/>
      <c r="D63" s="85"/>
      <c r="E63" s="92"/>
      <c r="F63" s="85"/>
      <c r="G63" s="85"/>
      <c r="H63" s="85"/>
      <c r="I63" s="92"/>
      <c r="J63" s="85"/>
      <c r="K63" s="85"/>
      <c r="L63" s="86"/>
      <c r="M63" s="87"/>
      <c r="N63" s="83"/>
    </row>
    <row r="64" spans="1:14" ht="14" x14ac:dyDescent="0.3">
      <c r="A64" s="92"/>
      <c r="B64" s="85"/>
      <c r="C64" s="85"/>
      <c r="D64" s="85"/>
      <c r="E64" s="92"/>
      <c r="F64" s="85"/>
      <c r="G64" s="85"/>
      <c r="H64" s="85"/>
      <c r="I64" s="92"/>
      <c r="J64" s="85"/>
      <c r="K64" s="85"/>
      <c r="L64" s="86"/>
      <c r="M64" s="87"/>
      <c r="N64" s="83"/>
    </row>
    <row r="65" spans="1:14" ht="14" x14ac:dyDescent="0.3">
      <c r="A65" s="92"/>
      <c r="B65" s="85"/>
      <c r="C65" s="85"/>
      <c r="D65" s="85"/>
      <c r="E65" s="92"/>
      <c r="F65" s="85"/>
      <c r="G65" s="85"/>
      <c r="H65" s="85"/>
      <c r="I65" s="92"/>
      <c r="J65" s="85"/>
      <c r="K65" s="85"/>
      <c r="L65" s="86"/>
      <c r="M65" s="87"/>
      <c r="N65" s="83"/>
    </row>
    <row r="66" spans="1:14" ht="14" x14ac:dyDescent="0.3">
      <c r="A66" s="92"/>
      <c r="B66" s="85"/>
      <c r="C66" s="85"/>
      <c r="D66" s="85"/>
      <c r="E66" s="92"/>
      <c r="F66" s="85"/>
      <c r="G66" s="85"/>
      <c r="H66" s="85"/>
      <c r="I66" s="92"/>
      <c r="J66" s="85"/>
      <c r="K66" s="85"/>
      <c r="L66" s="86"/>
      <c r="M66" s="87"/>
      <c r="N66" s="83"/>
    </row>
    <row r="67" spans="1:14" ht="14" x14ac:dyDescent="0.3">
      <c r="A67" s="92"/>
      <c r="B67" s="85"/>
      <c r="C67" s="85"/>
      <c r="D67" s="85"/>
      <c r="E67" s="92"/>
      <c r="F67" s="85"/>
      <c r="G67" s="85"/>
      <c r="H67" s="85"/>
      <c r="I67" s="92"/>
      <c r="J67" s="85"/>
      <c r="K67" s="85"/>
      <c r="L67" s="86"/>
      <c r="M67" s="87"/>
      <c r="N67" s="83"/>
    </row>
    <row r="68" spans="1:14" ht="14" x14ac:dyDescent="0.3">
      <c r="A68" s="92"/>
      <c r="B68" s="85"/>
      <c r="C68" s="85"/>
      <c r="D68" s="85"/>
      <c r="E68" s="92"/>
      <c r="F68" s="85"/>
      <c r="G68" s="85"/>
      <c r="H68" s="85"/>
      <c r="I68" s="92"/>
      <c r="J68" s="85"/>
      <c r="K68" s="85"/>
      <c r="L68" s="86"/>
      <c r="M68" s="87"/>
      <c r="N68" s="83"/>
    </row>
    <row r="69" spans="1:14" ht="14" x14ac:dyDescent="0.3">
      <c r="A69" s="92"/>
      <c r="B69" s="85"/>
      <c r="C69" s="85"/>
      <c r="D69" s="85"/>
      <c r="E69" s="92"/>
      <c r="F69" s="85"/>
      <c r="G69" s="85"/>
      <c r="H69" s="85"/>
      <c r="I69" s="92"/>
      <c r="J69" s="85"/>
      <c r="K69" s="85"/>
      <c r="L69" s="86"/>
      <c r="M69" s="87"/>
      <c r="N69" s="83"/>
    </row>
    <row r="70" spans="1:14" ht="14" x14ac:dyDescent="0.3">
      <c r="A70" s="92"/>
      <c r="B70" s="85"/>
      <c r="C70" s="85"/>
      <c r="D70" s="85"/>
      <c r="E70" s="92"/>
      <c r="F70" s="85"/>
      <c r="G70" s="85"/>
      <c r="H70" s="85"/>
      <c r="I70" s="92"/>
      <c r="J70" s="85"/>
      <c r="K70" s="85"/>
      <c r="L70" s="86"/>
      <c r="M70" s="87"/>
      <c r="N70" s="83"/>
    </row>
    <row r="71" spans="1:14" ht="14" x14ac:dyDescent="0.3">
      <c r="A71" s="92"/>
      <c r="B71" s="85"/>
      <c r="C71" s="85"/>
      <c r="D71" s="85"/>
      <c r="E71" s="92"/>
      <c r="F71" s="85"/>
      <c r="G71" s="85"/>
      <c r="H71" s="85"/>
      <c r="I71" s="92"/>
      <c r="J71" s="85"/>
      <c r="K71" s="85"/>
      <c r="L71" s="86"/>
      <c r="M71" s="87"/>
      <c r="N71" s="83"/>
    </row>
    <row r="72" spans="1:14" ht="14" x14ac:dyDescent="0.3">
      <c r="A72" s="92"/>
      <c r="B72" s="85"/>
      <c r="C72" s="85"/>
      <c r="D72" s="85"/>
      <c r="E72" s="92"/>
      <c r="F72" s="85"/>
      <c r="G72" s="85"/>
      <c r="H72" s="85"/>
      <c r="I72" s="92"/>
      <c r="J72" s="85"/>
      <c r="K72" s="85"/>
      <c r="L72" s="86"/>
      <c r="M72" s="87"/>
      <c r="N72" s="83"/>
    </row>
    <row r="73" spans="1:14" ht="14" x14ac:dyDescent="0.3">
      <c r="A73" s="92"/>
      <c r="B73" s="85"/>
      <c r="C73" s="85"/>
      <c r="D73" s="85"/>
      <c r="E73" s="92"/>
      <c r="F73" s="85"/>
      <c r="G73" s="85"/>
      <c r="H73" s="85"/>
      <c r="I73" s="92"/>
      <c r="J73" s="85"/>
      <c r="K73" s="85"/>
      <c r="L73" s="86"/>
      <c r="M73" s="87"/>
      <c r="N73" s="83"/>
    </row>
    <row r="74" spans="1:14" ht="14" x14ac:dyDescent="0.3">
      <c r="A74" s="92"/>
      <c r="B74" s="85"/>
      <c r="C74" s="85"/>
      <c r="D74" s="85"/>
      <c r="E74" s="92"/>
      <c r="F74" s="85"/>
      <c r="G74" s="85"/>
      <c r="H74" s="85"/>
      <c r="I74" s="92"/>
      <c r="J74" s="85"/>
      <c r="K74" s="85"/>
      <c r="L74" s="86"/>
      <c r="M74" s="87"/>
      <c r="N74" s="83"/>
    </row>
    <row r="75" spans="1:14" ht="14" x14ac:dyDescent="0.3">
      <c r="A75" s="92"/>
      <c r="B75" s="85"/>
      <c r="C75" s="85"/>
      <c r="D75" s="85"/>
      <c r="E75" s="92"/>
      <c r="F75" s="85"/>
      <c r="G75" s="85"/>
      <c r="H75" s="85"/>
      <c r="I75" s="92"/>
      <c r="J75" s="85"/>
      <c r="K75" s="85"/>
      <c r="L75" s="86"/>
      <c r="M75" s="87"/>
      <c r="N75" s="83"/>
    </row>
    <row r="76" spans="1:14" ht="14" x14ac:dyDescent="0.3">
      <c r="A76" s="92"/>
      <c r="B76" s="85"/>
      <c r="C76" s="85"/>
      <c r="D76" s="85"/>
      <c r="E76" s="92"/>
      <c r="F76" s="85"/>
      <c r="G76" s="85"/>
      <c r="H76" s="85"/>
      <c r="I76" s="92"/>
      <c r="J76" s="85"/>
      <c r="K76" s="85"/>
      <c r="L76" s="86"/>
      <c r="M76" s="87"/>
      <c r="N76" s="83"/>
    </row>
    <row r="77" spans="1:14" ht="14" x14ac:dyDescent="0.3">
      <c r="A77" s="92"/>
      <c r="B77" s="85"/>
      <c r="C77" s="85"/>
      <c r="D77" s="85"/>
      <c r="E77" s="92"/>
      <c r="F77" s="85"/>
      <c r="G77" s="85"/>
      <c r="H77" s="85"/>
      <c r="I77" s="92"/>
      <c r="J77" s="85"/>
      <c r="K77" s="85"/>
      <c r="L77" s="86"/>
      <c r="M77" s="87"/>
      <c r="N77" s="83"/>
    </row>
    <row r="78" spans="1:14" ht="14" x14ac:dyDescent="0.3">
      <c r="A78" s="92"/>
      <c r="B78" s="85"/>
      <c r="C78" s="85"/>
      <c r="D78" s="85"/>
      <c r="E78" s="92"/>
      <c r="F78" s="85"/>
      <c r="G78" s="85"/>
      <c r="H78" s="85"/>
      <c r="I78" s="92"/>
      <c r="J78" s="85"/>
      <c r="K78" s="85"/>
      <c r="L78" s="86"/>
      <c r="M78" s="87"/>
      <c r="N78" s="83"/>
    </row>
    <row r="79" spans="1:14" ht="14" x14ac:dyDescent="0.3">
      <c r="A79" s="92"/>
      <c r="B79" s="85"/>
      <c r="C79" s="85"/>
      <c r="D79" s="85"/>
      <c r="E79" s="92"/>
      <c r="F79" s="85"/>
      <c r="G79" s="85"/>
      <c r="H79" s="85"/>
      <c r="I79" s="92"/>
      <c r="J79" s="85"/>
      <c r="K79" s="85"/>
      <c r="L79" s="86"/>
      <c r="M79" s="87"/>
      <c r="N79" s="83"/>
    </row>
    <row r="80" spans="1:14" ht="14.4" customHeight="1" x14ac:dyDescent="0.3">
      <c r="A80" s="88"/>
      <c r="B80" s="89"/>
      <c r="C80" s="89"/>
      <c r="D80" s="89"/>
      <c r="E80" s="88"/>
      <c r="F80" s="89"/>
      <c r="G80" s="89"/>
      <c r="H80" s="89"/>
      <c r="I80" s="88"/>
      <c r="J80" s="89"/>
      <c r="K80" s="89"/>
      <c r="L80" s="90"/>
      <c r="M80" s="91"/>
      <c r="N80" s="83"/>
    </row>
    <row r="81" spans="1:14" ht="28.25" customHeight="1" x14ac:dyDescent="0.3">
      <c r="A81" s="114" t="s">
        <v>214</v>
      </c>
      <c r="B81" s="106"/>
      <c r="C81" s="106"/>
      <c r="D81" s="106"/>
      <c r="E81" s="107"/>
      <c r="F81" s="106"/>
      <c r="G81" s="106"/>
      <c r="H81" s="106"/>
      <c r="I81" s="107"/>
      <c r="J81" s="106"/>
      <c r="K81" s="106"/>
      <c r="L81" s="108"/>
      <c r="M81" s="109"/>
      <c r="N81" s="83"/>
    </row>
    <row r="82" spans="1:14" ht="14" x14ac:dyDescent="0.3">
      <c r="A82" s="92"/>
      <c r="B82" s="85"/>
      <c r="C82" s="85"/>
      <c r="D82" s="85"/>
      <c r="E82" s="92"/>
      <c r="F82" s="85"/>
      <c r="G82" s="85"/>
      <c r="H82" s="85"/>
      <c r="I82" s="92"/>
      <c r="J82" s="85"/>
      <c r="K82" s="85"/>
      <c r="L82" s="86"/>
      <c r="M82" s="87"/>
      <c r="N82" s="83"/>
    </row>
    <row r="83" spans="1:14" ht="66.650000000000006" customHeight="1" x14ac:dyDescent="0.3">
      <c r="A83" s="92"/>
      <c r="B83" s="85"/>
      <c r="C83" s="85"/>
      <c r="D83" s="85"/>
      <c r="E83" s="92"/>
      <c r="F83" s="85"/>
      <c r="G83" s="85"/>
      <c r="H83" s="85"/>
      <c r="I83" s="92"/>
      <c r="J83" s="85"/>
      <c r="K83" s="85"/>
      <c r="L83" s="86"/>
      <c r="M83" s="87"/>
      <c r="N83" s="83"/>
    </row>
    <row r="84" spans="1:14" ht="14" x14ac:dyDescent="0.3">
      <c r="A84" s="92"/>
      <c r="B84" s="85"/>
      <c r="C84" s="85"/>
      <c r="D84" s="85"/>
      <c r="E84" s="92"/>
      <c r="F84" s="85"/>
      <c r="G84" s="85"/>
      <c r="H84" s="85"/>
      <c r="I84" s="92"/>
      <c r="J84" s="85"/>
      <c r="K84" s="85"/>
      <c r="L84" s="86"/>
      <c r="M84" s="87"/>
      <c r="N84" s="83"/>
    </row>
    <row r="85" spans="1:14" ht="14" x14ac:dyDescent="0.3">
      <c r="A85" s="92"/>
      <c r="B85" s="85"/>
      <c r="C85" s="85"/>
      <c r="D85" s="85"/>
      <c r="E85" s="92"/>
      <c r="F85" s="85"/>
      <c r="G85" s="85"/>
      <c r="H85" s="85"/>
      <c r="I85" s="92"/>
      <c r="J85" s="85"/>
      <c r="K85" s="85"/>
      <c r="L85" s="86"/>
      <c r="M85" s="87"/>
      <c r="N85" s="83"/>
    </row>
    <row r="86" spans="1:14" ht="14" x14ac:dyDescent="0.3">
      <c r="A86" s="92"/>
      <c r="B86" s="85"/>
      <c r="C86" s="85"/>
      <c r="D86" s="85"/>
      <c r="E86" s="92"/>
      <c r="F86" s="85"/>
      <c r="G86" s="85"/>
      <c r="H86" s="85"/>
      <c r="I86" s="92"/>
      <c r="J86" s="85"/>
      <c r="K86" s="85"/>
      <c r="L86" s="86"/>
      <c r="M86" s="87"/>
      <c r="N86" s="83"/>
    </row>
    <row r="87" spans="1:14" ht="14" x14ac:dyDescent="0.3">
      <c r="A87" s="92"/>
      <c r="B87" s="85"/>
      <c r="C87" s="85"/>
      <c r="D87" s="85"/>
      <c r="E87" s="92"/>
      <c r="F87" s="85"/>
      <c r="G87" s="85"/>
      <c r="H87" s="85"/>
      <c r="I87" s="92"/>
      <c r="J87" s="85"/>
      <c r="K87" s="85"/>
      <c r="L87" s="86"/>
      <c r="M87" s="87"/>
      <c r="N87" s="83"/>
    </row>
    <row r="88" spans="1:14" ht="61.25" customHeight="1" x14ac:dyDescent="0.3">
      <c r="A88" s="92"/>
      <c r="B88" s="85"/>
      <c r="C88" s="85"/>
      <c r="D88" s="85"/>
      <c r="E88" s="92"/>
      <c r="F88" s="85"/>
      <c r="G88" s="85"/>
      <c r="H88" s="85"/>
      <c r="I88" s="92"/>
      <c r="J88" s="85"/>
      <c r="K88" s="85"/>
      <c r="L88" s="86"/>
      <c r="M88" s="87"/>
      <c r="N88" s="83"/>
    </row>
    <row r="89" spans="1:14" ht="14" x14ac:dyDescent="0.3">
      <c r="A89" s="92"/>
      <c r="B89" s="85"/>
      <c r="C89" s="85"/>
      <c r="D89" s="85"/>
      <c r="E89" s="92"/>
      <c r="F89" s="85"/>
      <c r="G89" s="85"/>
      <c r="H89" s="85"/>
      <c r="I89" s="92"/>
      <c r="J89" s="85"/>
      <c r="K89" s="85"/>
      <c r="L89" s="86"/>
      <c r="M89" s="87"/>
      <c r="N89" s="83"/>
    </row>
    <row r="90" spans="1:14" ht="14" x14ac:dyDescent="0.3">
      <c r="A90" s="92"/>
      <c r="B90" s="85"/>
      <c r="C90" s="85"/>
      <c r="D90" s="85"/>
      <c r="E90" s="92"/>
      <c r="F90" s="85"/>
      <c r="G90" s="85"/>
      <c r="H90" s="85"/>
      <c r="I90" s="92"/>
      <c r="J90" s="85"/>
      <c r="K90" s="85"/>
      <c r="L90" s="86"/>
      <c r="M90" s="87"/>
      <c r="N90" s="83"/>
    </row>
    <row r="91" spans="1:14" ht="14" x14ac:dyDescent="0.3">
      <c r="A91" s="92"/>
      <c r="B91" s="85"/>
      <c r="C91" s="85"/>
      <c r="D91" s="85"/>
      <c r="E91" s="92"/>
      <c r="F91" s="85"/>
      <c r="G91" s="85"/>
      <c r="H91" s="85"/>
      <c r="I91" s="92"/>
      <c r="J91" s="85"/>
      <c r="K91" s="85"/>
      <c r="L91" s="86"/>
      <c r="M91" s="87"/>
      <c r="N91" s="83"/>
    </row>
    <row r="92" spans="1:14" ht="14" x14ac:dyDescent="0.3">
      <c r="A92" s="92"/>
      <c r="B92" s="85"/>
      <c r="C92" s="85"/>
      <c r="D92" s="85"/>
      <c r="E92" s="92"/>
      <c r="F92" s="85"/>
      <c r="G92" s="85"/>
      <c r="H92" s="85"/>
      <c r="I92" s="92"/>
      <c r="J92" s="85"/>
      <c r="K92" s="85"/>
      <c r="L92" s="86"/>
      <c r="M92" s="87"/>
      <c r="N92" s="83"/>
    </row>
    <row r="93" spans="1:14" ht="14" x14ac:dyDescent="0.3">
      <c r="A93" s="92"/>
      <c r="B93" s="85"/>
      <c r="C93" s="85"/>
      <c r="D93" s="85"/>
      <c r="E93" s="92"/>
      <c r="F93" s="85"/>
      <c r="G93" s="85"/>
      <c r="H93" s="85"/>
      <c r="I93" s="92"/>
      <c r="J93" s="85"/>
      <c r="K93" s="85"/>
      <c r="L93" s="86"/>
      <c r="M93" s="87"/>
      <c r="N93" s="83"/>
    </row>
    <row r="94" spans="1:14" ht="14" x14ac:dyDescent="0.3">
      <c r="A94" s="92"/>
      <c r="B94" s="85"/>
      <c r="C94" s="85"/>
      <c r="D94" s="85"/>
      <c r="E94" s="92"/>
      <c r="F94" s="85"/>
      <c r="G94" s="85"/>
      <c r="H94" s="85"/>
      <c r="I94" s="92"/>
      <c r="J94" s="85"/>
      <c r="K94" s="85"/>
      <c r="L94" s="86"/>
      <c r="M94" s="87"/>
      <c r="N94" s="83"/>
    </row>
    <row r="95" spans="1:14" ht="14" x14ac:dyDescent="0.3">
      <c r="A95" s="92"/>
      <c r="B95" s="85"/>
      <c r="C95" s="85"/>
      <c r="D95" s="85"/>
      <c r="E95" s="92"/>
      <c r="F95" s="85"/>
      <c r="G95" s="85"/>
      <c r="H95" s="85"/>
      <c r="I95" s="92"/>
      <c r="J95" s="85"/>
      <c r="K95" s="85"/>
      <c r="L95" s="86"/>
      <c r="M95" s="87"/>
      <c r="N95" s="83"/>
    </row>
    <row r="96" spans="1:14" ht="14" x14ac:dyDescent="0.3">
      <c r="A96" s="92"/>
      <c r="B96" s="85"/>
      <c r="C96" s="85"/>
      <c r="D96" s="85"/>
      <c r="E96" s="92"/>
      <c r="F96" s="85"/>
      <c r="G96" s="85"/>
      <c r="H96" s="85"/>
      <c r="I96" s="92"/>
      <c r="J96" s="85"/>
      <c r="K96" s="85"/>
      <c r="L96" s="86"/>
      <c r="M96" s="87"/>
      <c r="N96" s="83"/>
    </row>
    <row r="97" spans="1:14" ht="14" x14ac:dyDescent="0.3">
      <c r="A97" s="92"/>
      <c r="B97" s="85"/>
      <c r="C97" s="85"/>
      <c r="D97" s="85"/>
      <c r="E97" s="92"/>
      <c r="F97" s="85"/>
      <c r="G97" s="85"/>
      <c r="H97" s="85"/>
      <c r="I97" s="92"/>
      <c r="J97" s="85"/>
      <c r="K97" s="85"/>
      <c r="L97" s="86"/>
      <c r="M97" s="87"/>
      <c r="N97" s="83"/>
    </row>
    <row r="98" spans="1:14" ht="14" x14ac:dyDescent="0.3">
      <c r="A98" s="92"/>
      <c r="B98" s="85"/>
      <c r="C98" s="85"/>
      <c r="D98" s="85"/>
      <c r="E98" s="92"/>
      <c r="F98" s="85"/>
      <c r="G98" s="85"/>
      <c r="H98" s="85"/>
      <c r="I98" s="92"/>
      <c r="J98" s="85"/>
      <c r="K98" s="85"/>
      <c r="L98" s="86"/>
      <c r="M98" s="87"/>
      <c r="N98" s="83"/>
    </row>
    <row r="99" spans="1:14" ht="19.25" customHeight="1" x14ac:dyDescent="0.3">
      <c r="A99" s="92"/>
      <c r="B99" s="85"/>
      <c r="C99" s="85"/>
      <c r="D99" s="85"/>
      <c r="E99" s="92"/>
      <c r="F99" s="85"/>
      <c r="G99" s="85"/>
      <c r="H99" s="85"/>
      <c r="I99" s="92"/>
      <c r="J99" s="85"/>
      <c r="K99" s="85"/>
      <c r="L99" s="86"/>
      <c r="M99" s="87"/>
      <c r="N99" s="83"/>
    </row>
    <row r="100" spans="1:14" ht="14" x14ac:dyDescent="0.3">
      <c r="A100" s="92"/>
      <c r="B100" s="85"/>
      <c r="C100" s="85"/>
      <c r="D100" s="85"/>
      <c r="E100" s="92"/>
      <c r="F100" s="85"/>
      <c r="G100" s="85"/>
      <c r="H100" s="85"/>
      <c r="I100" s="92"/>
      <c r="J100" s="85"/>
      <c r="K100" s="85"/>
      <c r="L100" s="86"/>
      <c r="M100" s="87"/>
      <c r="N100" s="83"/>
    </row>
    <row r="101" spans="1:14" ht="44.4" customHeight="1" x14ac:dyDescent="0.3">
      <c r="A101" s="92"/>
      <c r="B101" s="85"/>
      <c r="C101" s="85"/>
      <c r="D101" s="85"/>
      <c r="E101" s="92"/>
      <c r="F101" s="85"/>
      <c r="G101" s="85"/>
      <c r="H101" s="85"/>
      <c r="I101" s="92"/>
      <c r="J101" s="85"/>
      <c r="K101" s="85"/>
      <c r="L101" s="86"/>
      <c r="M101" s="87"/>
      <c r="N101" s="83"/>
    </row>
    <row r="102" spans="1:14" ht="14" x14ac:dyDescent="0.3">
      <c r="A102" s="92"/>
      <c r="B102" s="85"/>
      <c r="C102" s="85"/>
      <c r="D102" s="85"/>
      <c r="E102" s="92"/>
      <c r="F102" s="85"/>
      <c r="G102" s="85"/>
      <c r="H102" s="85"/>
      <c r="I102" s="92"/>
      <c r="J102" s="85"/>
      <c r="K102" s="85"/>
      <c r="L102" s="86"/>
      <c r="M102" s="87"/>
      <c r="N102" s="83"/>
    </row>
    <row r="103" spans="1:14" ht="14" x14ac:dyDescent="0.3">
      <c r="A103" s="92"/>
      <c r="B103" s="85"/>
      <c r="C103" s="85"/>
      <c r="D103" s="85"/>
      <c r="E103" s="92"/>
      <c r="F103" s="85"/>
      <c r="G103" s="85"/>
      <c r="H103" s="85"/>
      <c r="I103" s="92"/>
      <c r="J103" s="85"/>
      <c r="K103" s="85"/>
      <c r="L103" s="86"/>
      <c r="M103" s="87"/>
      <c r="N103" s="83"/>
    </row>
    <row r="104" spans="1:14" ht="14" x14ac:dyDescent="0.3">
      <c r="A104" s="92"/>
      <c r="B104" s="85"/>
      <c r="C104" s="85"/>
      <c r="D104" s="85"/>
      <c r="E104" s="92"/>
      <c r="F104" s="85"/>
      <c r="G104" s="85"/>
      <c r="H104" s="85"/>
      <c r="I104" s="92"/>
      <c r="J104" s="85"/>
      <c r="K104" s="85"/>
      <c r="L104" s="86"/>
      <c r="M104" s="87"/>
      <c r="N104" s="83"/>
    </row>
    <row r="105" spans="1:14" ht="14" x14ac:dyDescent="0.3">
      <c r="A105" s="92"/>
      <c r="B105" s="85"/>
      <c r="C105" s="85"/>
      <c r="D105" s="85"/>
      <c r="E105" s="92"/>
      <c r="F105" s="85"/>
      <c r="G105" s="85"/>
      <c r="H105" s="85"/>
      <c r="I105" s="92"/>
      <c r="J105" s="85"/>
      <c r="K105" s="85"/>
      <c r="L105" s="86"/>
      <c r="M105" s="87"/>
      <c r="N105" s="83"/>
    </row>
    <row r="106" spans="1:14" ht="14" x14ac:dyDescent="0.3">
      <c r="A106" s="92"/>
      <c r="B106" s="85"/>
      <c r="C106" s="85"/>
      <c r="D106" s="85"/>
      <c r="E106" s="92"/>
      <c r="F106" s="85"/>
      <c r="G106" s="85"/>
      <c r="H106" s="85"/>
      <c r="I106" s="92"/>
      <c r="J106" s="85"/>
      <c r="K106" s="85"/>
      <c r="L106" s="86"/>
      <c r="M106" s="87"/>
      <c r="N106" s="83"/>
    </row>
    <row r="107" spans="1:14" ht="5.25" customHeight="1" x14ac:dyDescent="0.3">
      <c r="A107" s="88"/>
      <c r="B107" s="89"/>
      <c r="C107" s="89"/>
      <c r="D107" s="89"/>
      <c r="E107" s="88"/>
      <c r="F107" s="89"/>
      <c r="G107" s="89"/>
      <c r="H107" s="89"/>
      <c r="I107" s="88"/>
      <c r="J107" s="89"/>
      <c r="K107" s="89"/>
      <c r="L107" s="90"/>
      <c r="M107" s="91"/>
      <c r="N107" s="83"/>
    </row>
    <row r="108" spans="1:14" ht="20" x14ac:dyDescent="0.3">
      <c r="A108" s="114" t="s">
        <v>215</v>
      </c>
      <c r="B108" s="106"/>
      <c r="C108" s="106"/>
      <c r="D108" s="106"/>
      <c r="E108" s="107"/>
      <c r="F108" s="106"/>
      <c r="G108" s="106"/>
      <c r="H108" s="106"/>
      <c r="I108" s="107"/>
      <c r="J108" s="106"/>
      <c r="K108" s="106"/>
      <c r="L108" s="108"/>
      <c r="M108" s="109"/>
      <c r="N108" s="83"/>
    </row>
    <row r="109" spans="1:14" ht="14" x14ac:dyDescent="0.3">
      <c r="A109" s="92"/>
      <c r="B109" s="85"/>
      <c r="C109" s="85"/>
      <c r="D109" s="85"/>
      <c r="E109" s="92"/>
      <c r="F109" s="85"/>
      <c r="G109" s="85"/>
      <c r="H109" s="85"/>
      <c r="I109" s="92"/>
      <c r="J109" s="85"/>
      <c r="K109" s="85"/>
      <c r="L109" s="86"/>
      <c r="M109" s="87"/>
      <c r="N109" s="83"/>
    </row>
    <row r="110" spans="1:14" ht="14" x14ac:dyDescent="0.3">
      <c r="A110" s="92"/>
      <c r="B110" s="85"/>
      <c r="C110" s="85"/>
      <c r="D110" s="85"/>
      <c r="E110" s="92"/>
      <c r="F110" s="85"/>
      <c r="G110" s="85"/>
      <c r="H110" s="85"/>
      <c r="I110" s="92"/>
      <c r="J110" s="85"/>
      <c r="K110" s="85"/>
      <c r="L110" s="86"/>
      <c r="M110" s="87"/>
      <c r="N110" s="83"/>
    </row>
    <row r="111" spans="1:14" ht="14" x14ac:dyDescent="0.3">
      <c r="A111" s="92"/>
      <c r="B111" s="85"/>
      <c r="C111" s="85"/>
      <c r="D111" s="85"/>
      <c r="E111" s="92"/>
      <c r="F111" s="85"/>
      <c r="G111" s="85"/>
      <c r="H111" s="85"/>
      <c r="I111" s="92"/>
      <c r="J111" s="85"/>
      <c r="K111" s="85"/>
      <c r="L111" s="86"/>
      <c r="M111" s="87"/>
      <c r="N111" s="83"/>
    </row>
    <row r="112" spans="1:14" ht="14" x14ac:dyDescent="0.3">
      <c r="A112" s="92"/>
      <c r="B112" s="85"/>
      <c r="C112" s="85"/>
      <c r="D112" s="85"/>
      <c r="E112" s="92"/>
      <c r="F112" s="85"/>
      <c r="G112" s="85"/>
      <c r="H112" s="85"/>
      <c r="I112" s="92"/>
      <c r="J112" s="85"/>
      <c r="K112" s="85"/>
      <c r="L112" s="86"/>
      <c r="M112" s="87"/>
      <c r="N112" s="83"/>
    </row>
    <row r="113" spans="1:14" ht="63.65" customHeight="1" x14ac:dyDescent="0.3">
      <c r="A113" s="92"/>
      <c r="B113" s="85"/>
      <c r="C113" s="85"/>
      <c r="D113" s="85"/>
      <c r="E113" s="92"/>
      <c r="F113" s="85"/>
      <c r="G113" s="85"/>
      <c r="H113" s="85"/>
      <c r="I113" s="92"/>
      <c r="J113" s="85"/>
      <c r="K113" s="85"/>
      <c r="L113" s="86"/>
      <c r="M113" s="87"/>
      <c r="N113" s="83"/>
    </row>
    <row r="114" spans="1:14" ht="14" x14ac:dyDescent="0.3">
      <c r="A114" s="92"/>
      <c r="B114" s="85"/>
      <c r="C114" s="85"/>
      <c r="D114" s="85"/>
      <c r="E114" s="92"/>
      <c r="F114" s="85"/>
      <c r="G114" s="85"/>
      <c r="H114" s="85"/>
      <c r="I114" s="92"/>
      <c r="J114" s="85"/>
      <c r="K114" s="85"/>
      <c r="L114" s="86"/>
      <c r="M114" s="87"/>
      <c r="N114" s="83"/>
    </row>
    <row r="115" spans="1:14" ht="14" x14ac:dyDescent="0.3">
      <c r="A115" s="92"/>
      <c r="B115" s="85"/>
      <c r="C115" s="85"/>
      <c r="D115" s="85"/>
      <c r="E115" s="92"/>
      <c r="F115" s="85"/>
      <c r="G115" s="85"/>
      <c r="H115" s="85"/>
      <c r="I115" s="92"/>
      <c r="J115" s="85"/>
      <c r="K115" s="85"/>
      <c r="L115" s="86"/>
      <c r="M115" s="87"/>
      <c r="N115" s="83"/>
    </row>
    <row r="116" spans="1:14" ht="56.4" customHeight="1" x14ac:dyDescent="0.3">
      <c r="A116" s="92"/>
      <c r="B116" s="85"/>
      <c r="C116" s="85"/>
      <c r="D116" s="85"/>
      <c r="E116" s="92"/>
      <c r="F116" s="85"/>
      <c r="G116" s="85"/>
      <c r="H116" s="85"/>
      <c r="I116" s="92"/>
      <c r="J116" s="85"/>
      <c r="K116" s="85"/>
      <c r="L116" s="86"/>
      <c r="M116" s="87"/>
      <c r="N116" s="83"/>
    </row>
    <row r="117" spans="1:14" ht="14" x14ac:dyDescent="0.3">
      <c r="A117" s="92"/>
      <c r="B117" s="85"/>
      <c r="C117" s="85"/>
      <c r="D117" s="85"/>
      <c r="E117" s="92"/>
      <c r="F117" s="85"/>
      <c r="G117" s="85"/>
      <c r="H117" s="85"/>
      <c r="I117" s="92"/>
      <c r="J117" s="85"/>
      <c r="K117" s="85"/>
      <c r="L117" s="86"/>
      <c r="M117" s="87"/>
      <c r="N117" s="83"/>
    </row>
    <row r="118" spans="1:14" ht="14" x14ac:dyDescent="0.3">
      <c r="A118" s="92"/>
      <c r="B118" s="85"/>
      <c r="C118" s="85"/>
      <c r="D118" s="85"/>
      <c r="E118" s="92"/>
      <c r="F118" s="85"/>
      <c r="G118" s="85"/>
      <c r="H118" s="85"/>
      <c r="I118" s="92"/>
      <c r="J118" s="85"/>
      <c r="K118" s="85"/>
      <c r="L118" s="86"/>
      <c r="M118" s="87"/>
      <c r="N118" s="83"/>
    </row>
    <row r="119" spans="1:14" ht="14" x14ac:dyDescent="0.3">
      <c r="A119" s="92"/>
      <c r="B119" s="85"/>
      <c r="C119" s="85"/>
      <c r="D119" s="85"/>
      <c r="E119" s="92"/>
      <c r="F119" s="85"/>
      <c r="G119" s="85"/>
      <c r="H119" s="85"/>
      <c r="I119" s="92"/>
      <c r="J119" s="85"/>
      <c r="K119" s="85"/>
      <c r="L119" s="86"/>
      <c r="M119" s="87"/>
      <c r="N119" s="83"/>
    </row>
    <row r="120" spans="1:14" ht="14" x14ac:dyDescent="0.3">
      <c r="A120" s="92"/>
      <c r="B120" s="85"/>
      <c r="C120" s="85"/>
      <c r="D120" s="85"/>
      <c r="E120" s="92"/>
      <c r="F120" s="85"/>
      <c r="G120" s="85"/>
      <c r="H120" s="85"/>
      <c r="I120" s="92"/>
      <c r="J120" s="85"/>
      <c r="K120" s="85"/>
      <c r="L120" s="86"/>
      <c r="M120" s="87"/>
      <c r="N120" s="83"/>
    </row>
    <row r="121" spans="1:14" ht="14" x14ac:dyDescent="0.3">
      <c r="A121" s="92"/>
      <c r="B121" s="85"/>
      <c r="C121" s="85"/>
      <c r="D121" s="85"/>
      <c r="E121" s="92"/>
      <c r="F121" s="85"/>
      <c r="G121" s="85"/>
      <c r="H121" s="85"/>
      <c r="I121" s="92"/>
      <c r="J121" s="85"/>
      <c r="K121" s="85"/>
      <c r="L121" s="86"/>
      <c r="M121" s="87"/>
      <c r="N121" s="83"/>
    </row>
    <row r="122" spans="1:14" ht="14" x14ac:dyDescent="0.3">
      <c r="A122" s="92"/>
      <c r="B122" s="85"/>
      <c r="C122" s="85"/>
      <c r="D122" s="85"/>
      <c r="E122" s="92"/>
      <c r="F122" s="85"/>
      <c r="G122" s="85"/>
      <c r="H122" s="85"/>
      <c r="I122" s="92"/>
      <c r="J122" s="85"/>
      <c r="K122" s="85"/>
      <c r="L122" s="86"/>
      <c r="M122" s="87"/>
      <c r="N122" s="83"/>
    </row>
    <row r="123" spans="1:14" ht="14" x14ac:dyDescent="0.3">
      <c r="A123" s="92"/>
      <c r="B123" s="85"/>
      <c r="C123" s="85"/>
      <c r="D123" s="85"/>
      <c r="E123" s="92"/>
      <c r="F123" s="85"/>
      <c r="G123" s="85"/>
      <c r="H123" s="85"/>
      <c r="I123" s="92"/>
      <c r="J123" s="85"/>
      <c r="K123" s="85"/>
      <c r="L123" s="86"/>
      <c r="M123" s="87"/>
      <c r="N123" s="83"/>
    </row>
    <row r="124" spans="1:14" ht="14" x14ac:dyDescent="0.3">
      <c r="A124" s="92"/>
      <c r="B124" s="85"/>
      <c r="C124" s="85"/>
      <c r="D124" s="85"/>
      <c r="E124" s="92"/>
      <c r="F124" s="85"/>
      <c r="G124" s="85"/>
      <c r="H124" s="85"/>
      <c r="I124" s="92"/>
      <c r="J124" s="85"/>
      <c r="K124" s="85"/>
      <c r="L124" s="86"/>
      <c r="M124" s="87"/>
      <c r="N124" s="83"/>
    </row>
    <row r="125" spans="1:14" ht="14" x14ac:dyDescent="0.3">
      <c r="A125" s="92"/>
      <c r="B125" s="85"/>
      <c r="C125" s="85"/>
      <c r="D125" s="85"/>
      <c r="E125" s="92"/>
      <c r="F125" s="85"/>
      <c r="G125" s="85"/>
      <c r="H125" s="85"/>
      <c r="I125" s="92"/>
      <c r="J125" s="85"/>
      <c r="K125" s="85"/>
      <c r="L125" s="86"/>
      <c r="M125" s="87"/>
      <c r="N125" s="83"/>
    </row>
    <row r="126" spans="1:14" ht="14" x14ac:dyDescent="0.3">
      <c r="A126" s="92"/>
      <c r="B126" s="85"/>
      <c r="C126" s="85"/>
      <c r="D126" s="85"/>
      <c r="E126" s="92"/>
      <c r="F126" s="85"/>
      <c r="G126" s="85"/>
      <c r="H126" s="85"/>
      <c r="I126" s="92"/>
      <c r="J126" s="85"/>
      <c r="K126" s="85"/>
      <c r="L126" s="86"/>
      <c r="M126" s="87"/>
      <c r="N126" s="83"/>
    </row>
    <row r="127" spans="1:14" ht="14" x14ac:dyDescent="0.3">
      <c r="A127" s="92"/>
      <c r="B127" s="85"/>
      <c r="C127" s="85"/>
      <c r="D127" s="85"/>
      <c r="E127" s="92"/>
      <c r="F127" s="85"/>
      <c r="G127" s="85"/>
      <c r="H127" s="85"/>
      <c r="I127" s="92"/>
      <c r="J127" s="85"/>
      <c r="K127" s="85"/>
      <c r="L127" s="86"/>
      <c r="M127" s="87"/>
      <c r="N127" s="83"/>
    </row>
    <row r="128" spans="1:14" ht="14" x14ac:dyDescent="0.3">
      <c r="A128" s="92"/>
      <c r="B128" s="85"/>
      <c r="C128" s="85"/>
      <c r="D128" s="85"/>
      <c r="E128" s="92"/>
      <c r="F128" s="85"/>
      <c r="G128" s="85"/>
      <c r="H128" s="85"/>
      <c r="I128" s="92"/>
      <c r="J128" s="85"/>
      <c r="K128" s="85"/>
      <c r="L128" s="86"/>
      <c r="M128" s="87"/>
      <c r="N128" s="83"/>
    </row>
    <row r="129" spans="1:14" ht="14" x14ac:dyDescent="0.3">
      <c r="A129" s="92"/>
      <c r="B129" s="85"/>
      <c r="C129" s="85"/>
      <c r="D129" s="85"/>
      <c r="E129" s="92"/>
      <c r="F129" s="85"/>
      <c r="G129" s="85"/>
      <c r="H129" s="85"/>
      <c r="I129" s="92"/>
      <c r="J129" s="85"/>
      <c r="K129" s="85"/>
      <c r="L129" s="86"/>
      <c r="M129" s="87"/>
      <c r="N129" s="83"/>
    </row>
    <row r="130" spans="1:14" ht="14" x14ac:dyDescent="0.3">
      <c r="A130" s="92"/>
      <c r="B130" s="85"/>
      <c r="C130" s="85"/>
      <c r="D130" s="85"/>
      <c r="E130" s="92"/>
      <c r="F130" s="85"/>
      <c r="G130" s="85"/>
      <c r="H130" s="85"/>
      <c r="I130" s="92"/>
      <c r="J130" s="85"/>
      <c r="K130" s="85"/>
      <c r="L130" s="86"/>
      <c r="M130" s="87"/>
      <c r="N130" s="83"/>
    </row>
    <row r="131" spans="1:14" ht="14" x14ac:dyDescent="0.3">
      <c r="A131" s="92"/>
      <c r="B131" s="85"/>
      <c r="C131" s="85"/>
      <c r="D131" s="85"/>
      <c r="E131" s="92"/>
      <c r="F131" s="85"/>
      <c r="G131" s="85"/>
      <c r="H131" s="85"/>
      <c r="I131" s="92"/>
      <c r="J131" s="85"/>
      <c r="K131" s="85"/>
      <c r="L131" s="86"/>
      <c r="M131" s="87"/>
      <c r="N131" s="83"/>
    </row>
    <row r="132" spans="1:14" ht="14" x14ac:dyDescent="0.3">
      <c r="A132" s="92"/>
      <c r="B132" s="85"/>
      <c r="C132" s="85"/>
      <c r="D132" s="85"/>
      <c r="E132" s="92"/>
      <c r="F132" s="85"/>
      <c r="G132" s="85"/>
      <c r="H132" s="85"/>
      <c r="I132" s="92"/>
      <c r="J132" s="85"/>
      <c r="K132" s="85"/>
      <c r="L132" s="86"/>
      <c r="M132" s="87"/>
      <c r="N132" s="83"/>
    </row>
    <row r="133" spans="1:14" ht="14" x14ac:dyDescent="0.3">
      <c r="A133" s="92"/>
      <c r="B133" s="85"/>
      <c r="C133" s="85"/>
      <c r="D133" s="85"/>
      <c r="E133" s="92"/>
      <c r="F133" s="85"/>
      <c r="G133" s="85"/>
      <c r="H133" s="85"/>
      <c r="I133" s="92"/>
      <c r="J133" s="85"/>
      <c r="K133" s="85"/>
      <c r="L133" s="86"/>
      <c r="M133" s="87"/>
      <c r="N133" s="83"/>
    </row>
    <row r="134" spans="1:14" ht="15" customHeight="1" x14ac:dyDescent="0.3"/>
    <row r="135" spans="1:14" s="95" customFormat="1" ht="15" hidden="1" customHeight="1" x14ac:dyDescent="0.3"/>
    <row r="136" spans="1:14" s="95" customFormat="1" ht="15" hidden="1" customHeight="1" x14ac:dyDescent="0.3"/>
    <row r="137" spans="1:14" s="95" customFormat="1" ht="15" hidden="1" customHeight="1" x14ac:dyDescent="0.3"/>
    <row r="138" spans="1:14" s="95" customFormat="1" ht="15" hidden="1" customHeight="1" x14ac:dyDescent="0.3"/>
    <row r="139" spans="1:14" s="95" customFormat="1" ht="15" hidden="1" customHeight="1" x14ac:dyDescent="0.3"/>
    <row r="140" spans="1:14" s="95" customFormat="1" ht="15" hidden="1" customHeight="1" x14ac:dyDescent="0.3"/>
    <row r="141" spans="1:14" s="95" customFormat="1" ht="15" hidden="1" customHeight="1" x14ac:dyDescent="0.3"/>
    <row r="142" spans="1:14" s="95" customFormat="1" ht="15" hidden="1" customHeight="1" x14ac:dyDescent="0.3"/>
    <row r="143" spans="1:14" s="95" customFormat="1" ht="15" hidden="1" customHeight="1" x14ac:dyDescent="0.3"/>
    <row r="144" spans="1:14" s="95" customFormat="1" ht="15" hidden="1" customHeight="1" x14ac:dyDescent="0.3"/>
    <row r="145" s="95" customFormat="1" ht="15" hidden="1" customHeight="1" x14ac:dyDescent="0.3"/>
    <row r="146" s="95" customFormat="1" ht="15" hidden="1" customHeight="1" x14ac:dyDescent="0.3"/>
    <row r="147" s="95" customFormat="1" ht="15" hidden="1" customHeight="1" x14ac:dyDescent="0.3"/>
    <row r="148" s="95" customFormat="1" ht="15" hidden="1" customHeight="1" x14ac:dyDescent="0.3"/>
    <row r="149" s="95" customFormat="1" ht="15" hidden="1" customHeight="1" x14ac:dyDescent="0.3"/>
    <row r="150" s="95" customFormat="1" ht="15" hidden="1" customHeight="1" x14ac:dyDescent="0.3"/>
    <row r="151" s="95" customFormat="1" ht="15" hidden="1" customHeight="1" x14ac:dyDescent="0.3"/>
  </sheetData>
  <sheetProtection algorithmName="SHA-512" hashValue="i4hPCms8ZxwBqR/IkRZiYMxiRB5wMV8xlUJVQ5FOuqPy04TOS+NY+Psu24OfWMy4imVcrc/YRUrTMQiQTwFEvw==" saltValue="TobwtI0BVXCeJHtNBFhkgw==" spinCount="100000" sheet="1" objects="1" scenarios="1"/>
  <mergeCells count="1">
    <mergeCell ref="A1:M1"/>
  </mergeCells>
  <pageMargins left="0.70866141732283472" right="0.70866141732283472" top="0.74803149606299213" bottom="0.74803149606299213" header="0.31496062992125984" footer="0.31496062992125984"/>
  <pageSetup paperSize="8" scale="65" fitToHeight="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P63"/>
  <sheetViews>
    <sheetView showGridLines="0" zoomScale="70" zoomScaleNormal="70" workbookViewId="0">
      <selection activeCell="E29" sqref="E29:G38"/>
    </sheetView>
  </sheetViews>
  <sheetFormatPr baseColWidth="10" defaultColWidth="0" defaultRowHeight="14" customHeight="1" zeroHeight="1" x14ac:dyDescent="0.35"/>
  <cols>
    <col min="1" max="2" width="9.6328125" style="73" customWidth="1"/>
    <col min="3" max="3" width="12.08984375" style="73" customWidth="1"/>
    <col min="4" max="16" width="9.6328125" style="73" customWidth="1"/>
    <col min="17" max="16384" width="10" style="73" hidden="1"/>
  </cols>
  <sheetData>
    <row r="1" spans="1:16" ht="33.75" customHeight="1" x14ac:dyDescent="0.35">
      <c r="A1" s="221" t="s">
        <v>3</v>
      </c>
      <c r="B1" s="221"/>
      <c r="C1" s="221"/>
      <c r="D1" s="221"/>
      <c r="E1" s="221"/>
      <c r="F1" s="221"/>
      <c r="G1" s="221"/>
      <c r="H1" s="221"/>
      <c r="I1" s="221"/>
      <c r="J1" s="221"/>
      <c r="K1" s="221"/>
      <c r="L1" s="221"/>
      <c r="M1" s="221"/>
      <c r="N1" s="221"/>
      <c r="O1" s="221"/>
      <c r="P1" s="221"/>
    </row>
    <row r="2" spans="1:16" x14ac:dyDescent="0.35"/>
    <row r="3" spans="1:16" ht="25" x14ac:dyDescent="0.35">
      <c r="A3" s="197" t="s">
        <v>216</v>
      </c>
      <c r="B3" s="117"/>
      <c r="C3" s="76"/>
    </row>
    <row r="4" spans="1:16" x14ac:dyDescent="0.35">
      <c r="I4" s="76"/>
      <c r="J4" s="76"/>
      <c r="K4" s="76"/>
      <c r="L4" s="76"/>
      <c r="M4" s="76"/>
      <c r="N4" s="76"/>
      <c r="O4" s="76"/>
    </row>
    <row r="5" spans="1:16" ht="16.5" customHeight="1" x14ac:dyDescent="0.35">
      <c r="A5" s="76"/>
      <c r="B5" s="76"/>
      <c r="C5" s="76"/>
      <c r="D5" s="76"/>
      <c r="E5" s="76"/>
      <c r="F5" s="76"/>
      <c r="G5" s="76"/>
      <c r="H5" s="76"/>
      <c r="J5" s="97"/>
      <c r="K5" s="97"/>
      <c r="L5" s="97"/>
      <c r="M5" s="97"/>
      <c r="N5" s="97"/>
      <c r="O5" s="97"/>
      <c r="P5" s="97"/>
    </row>
    <row r="6" spans="1:16" ht="14.25" customHeight="1" x14ac:dyDescent="0.35">
      <c r="A6" s="222" t="s">
        <v>232</v>
      </c>
      <c r="B6" s="222"/>
      <c r="C6" s="222"/>
      <c r="D6" s="79"/>
      <c r="E6" s="222" t="s">
        <v>233</v>
      </c>
      <c r="F6" s="222"/>
      <c r="G6" s="222"/>
      <c r="H6" s="79"/>
      <c r="I6" s="223" t="s">
        <v>234</v>
      </c>
      <c r="J6" s="223"/>
      <c r="K6" s="223"/>
      <c r="L6" s="223"/>
      <c r="M6" s="223"/>
      <c r="N6" s="223"/>
      <c r="O6" s="223"/>
      <c r="P6" s="223"/>
    </row>
    <row r="7" spans="1:16" ht="44.4" customHeight="1" x14ac:dyDescent="0.35">
      <c r="A7" s="222"/>
      <c r="B7" s="222"/>
      <c r="C7" s="222"/>
      <c r="D7" s="79"/>
      <c r="E7" s="222"/>
      <c r="F7" s="222"/>
      <c r="G7" s="222"/>
      <c r="H7" s="79"/>
      <c r="I7" s="223"/>
      <c r="J7" s="223"/>
      <c r="K7" s="223"/>
      <c r="L7" s="223"/>
      <c r="M7" s="223"/>
      <c r="N7" s="223"/>
      <c r="O7" s="223"/>
      <c r="P7" s="223"/>
    </row>
    <row r="8" spans="1:16" x14ac:dyDescent="0.35">
      <c r="A8" s="222"/>
      <c r="B8" s="222"/>
      <c r="C8" s="222"/>
      <c r="D8" s="79"/>
      <c r="E8" s="222"/>
      <c r="F8" s="222"/>
      <c r="G8" s="222"/>
      <c r="H8" s="79"/>
      <c r="I8" s="223"/>
      <c r="J8" s="223"/>
      <c r="K8" s="223"/>
      <c r="L8" s="223"/>
      <c r="M8" s="223"/>
      <c r="N8" s="223"/>
      <c r="O8" s="223"/>
      <c r="P8" s="223"/>
    </row>
    <row r="9" spans="1:16" x14ac:dyDescent="0.35">
      <c r="A9" s="222"/>
      <c r="B9" s="222"/>
      <c r="C9" s="222"/>
      <c r="D9" s="79"/>
      <c r="E9" s="222"/>
      <c r="F9" s="222"/>
      <c r="G9" s="222"/>
      <c r="H9" s="79"/>
      <c r="I9" s="223"/>
      <c r="J9" s="223"/>
      <c r="K9" s="223"/>
      <c r="L9" s="223"/>
      <c r="M9" s="223"/>
      <c r="N9" s="223"/>
      <c r="O9" s="223"/>
      <c r="P9" s="223"/>
    </row>
    <row r="10" spans="1:16" x14ac:dyDescent="0.35">
      <c r="A10" s="222"/>
      <c r="B10" s="222"/>
      <c r="C10" s="222"/>
      <c r="D10" s="79"/>
      <c r="E10" s="222"/>
      <c r="F10" s="222"/>
      <c r="G10" s="222"/>
      <c r="H10" s="79"/>
      <c r="I10" s="223"/>
      <c r="J10" s="223"/>
      <c r="K10" s="223"/>
      <c r="L10" s="223"/>
      <c r="M10" s="223"/>
      <c r="N10" s="223"/>
      <c r="O10" s="223"/>
      <c r="P10" s="223"/>
    </row>
    <row r="11" spans="1:16" x14ac:dyDescent="0.35">
      <c r="A11" s="222"/>
      <c r="B11" s="222"/>
      <c r="C11" s="222"/>
      <c r="D11" s="79"/>
      <c r="E11" s="222"/>
      <c r="F11" s="222"/>
      <c r="G11" s="222"/>
      <c r="H11" s="79"/>
      <c r="I11" s="223"/>
      <c r="J11" s="223"/>
      <c r="K11" s="223"/>
      <c r="L11" s="223"/>
      <c r="M11" s="223"/>
      <c r="N11" s="223"/>
      <c r="O11" s="223"/>
      <c r="P11" s="223"/>
    </row>
    <row r="12" spans="1:16" x14ac:dyDescent="0.35">
      <c r="A12" s="222"/>
      <c r="B12" s="222"/>
      <c r="C12" s="222"/>
      <c r="D12" s="79"/>
      <c r="E12" s="222"/>
      <c r="F12" s="222"/>
      <c r="G12" s="222"/>
      <c r="H12" s="79"/>
      <c r="I12" s="223"/>
      <c r="J12" s="223"/>
      <c r="K12" s="223"/>
      <c r="L12" s="223"/>
      <c r="M12" s="223"/>
      <c r="N12" s="223"/>
      <c r="O12" s="223"/>
      <c r="P12" s="223"/>
    </row>
    <row r="13" spans="1:16" x14ac:dyDescent="0.35">
      <c r="A13" s="222"/>
      <c r="B13" s="222"/>
      <c r="C13" s="222"/>
      <c r="D13" s="79"/>
      <c r="E13" s="222"/>
      <c r="F13" s="222"/>
      <c r="G13" s="222"/>
      <c r="H13" s="79"/>
      <c r="I13" s="223"/>
      <c r="J13" s="223"/>
      <c r="K13" s="223"/>
      <c r="L13" s="223"/>
      <c r="M13" s="223"/>
      <c r="N13" s="223"/>
      <c r="O13" s="223"/>
      <c r="P13" s="223"/>
    </row>
    <row r="14" spans="1:16" x14ac:dyDescent="0.35">
      <c r="A14" s="222"/>
      <c r="B14" s="222"/>
      <c r="C14" s="222"/>
      <c r="D14" s="79"/>
      <c r="E14" s="222"/>
      <c r="F14" s="222"/>
      <c r="G14" s="222"/>
      <c r="H14" s="79"/>
      <c r="I14" s="223"/>
      <c r="J14" s="223"/>
      <c r="K14" s="223"/>
      <c r="L14" s="223"/>
      <c r="M14" s="223"/>
      <c r="N14" s="223"/>
      <c r="O14" s="223"/>
      <c r="P14" s="223"/>
    </row>
    <row r="15" spans="1:16" x14ac:dyDescent="0.35">
      <c r="A15" s="222"/>
      <c r="B15" s="222"/>
      <c r="C15" s="222"/>
      <c r="D15" s="79"/>
      <c r="E15" s="222"/>
      <c r="F15" s="222"/>
      <c r="G15" s="222"/>
      <c r="H15" s="79"/>
      <c r="I15" s="223"/>
      <c r="J15" s="223"/>
      <c r="K15" s="223"/>
      <c r="L15" s="223"/>
      <c r="M15" s="223"/>
      <c r="N15" s="223"/>
      <c r="O15" s="223"/>
      <c r="P15" s="223"/>
    </row>
    <row r="16" spans="1:16" x14ac:dyDescent="0.35">
      <c r="A16" s="222"/>
      <c r="B16" s="222"/>
      <c r="C16" s="222"/>
      <c r="D16" s="79"/>
      <c r="E16" s="222"/>
      <c r="F16" s="222"/>
      <c r="G16" s="222"/>
      <c r="H16" s="79"/>
      <c r="I16" s="223"/>
      <c r="J16" s="223"/>
      <c r="K16" s="223"/>
      <c r="L16" s="223"/>
      <c r="M16" s="223"/>
      <c r="N16" s="223"/>
      <c r="O16" s="223"/>
      <c r="P16" s="223"/>
    </row>
    <row r="17" spans="1:16" x14ac:dyDescent="0.35">
      <c r="A17" s="222"/>
      <c r="B17" s="222"/>
      <c r="C17" s="222"/>
      <c r="D17" s="79"/>
      <c r="E17" s="222"/>
      <c r="F17" s="222"/>
      <c r="G17" s="222"/>
      <c r="H17" s="79"/>
      <c r="I17" s="223"/>
      <c r="J17" s="223"/>
      <c r="K17" s="223"/>
      <c r="L17" s="223"/>
      <c r="M17" s="223"/>
      <c r="N17" s="223"/>
      <c r="O17" s="223"/>
      <c r="P17" s="223"/>
    </row>
    <row r="18" spans="1:16" ht="14.25" customHeight="1" x14ac:dyDescent="0.35">
      <c r="A18" s="222"/>
      <c r="B18" s="222"/>
      <c r="C18" s="222"/>
      <c r="E18" s="222"/>
      <c r="F18" s="222"/>
      <c r="G18" s="222"/>
      <c r="H18" s="79"/>
      <c r="I18" s="223"/>
      <c r="J18" s="223"/>
      <c r="K18" s="223"/>
      <c r="L18" s="223"/>
      <c r="M18" s="223"/>
      <c r="N18" s="223"/>
      <c r="O18" s="223"/>
      <c r="P18" s="223"/>
    </row>
    <row r="19" spans="1:16" ht="14.25" customHeight="1" x14ac:dyDescent="0.35">
      <c r="A19" s="222"/>
      <c r="B19" s="222"/>
      <c r="C19" s="222"/>
      <c r="E19" s="222"/>
      <c r="F19" s="222"/>
      <c r="G19" s="222"/>
      <c r="H19" s="79"/>
      <c r="I19" s="223"/>
      <c r="J19" s="223"/>
      <c r="K19" s="223"/>
      <c r="L19" s="223"/>
      <c r="M19" s="223"/>
      <c r="N19" s="223"/>
      <c r="O19" s="223"/>
      <c r="P19" s="223"/>
    </row>
    <row r="20" spans="1:16" x14ac:dyDescent="0.35">
      <c r="A20" s="222"/>
      <c r="B20" s="222"/>
      <c r="C20" s="222"/>
      <c r="E20" s="222"/>
      <c r="F20" s="222"/>
      <c r="G20" s="222"/>
      <c r="H20" s="79"/>
      <c r="I20" s="223"/>
      <c r="J20" s="223"/>
      <c r="K20" s="223"/>
      <c r="L20" s="223"/>
      <c r="M20" s="223"/>
      <c r="N20" s="223"/>
      <c r="O20" s="223"/>
      <c r="P20" s="223"/>
    </row>
    <row r="21" spans="1:16" x14ac:dyDescent="0.35">
      <c r="A21" s="222"/>
      <c r="B21" s="222"/>
      <c r="C21" s="222"/>
      <c r="E21" s="222"/>
      <c r="F21" s="222"/>
      <c r="G21" s="222"/>
      <c r="H21" s="79"/>
      <c r="I21" s="223"/>
      <c r="J21" s="223"/>
      <c r="K21" s="223"/>
      <c r="L21" s="223"/>
      <c r="M21" s="223"/>
      <c r="N21" s="223"/>
      <c r="O21" s="223"/>
      <c r="P21" s="223"/>
    </row>
    <row r="22" spans="1:16" x14ac:dyDescent="0.35">
      <c r="A22" s="222"/>
      <c r="B22" s="222"/>
      <c r="C22" s="222"/>
      <c r="E22" s="222"/>
      <c r="F22" s="222"/>
      <c r="G22" s="222"/>
      <c r="H22" s="79"/>
      <c r="I22" s="223"/>
      <c r="J22" s="223"/>
      <c r="K22" s="223"/>
      <c r="L22" s="223"/>
      <c r="M22" s="223"/>
      <c r="N22" s="223"/>
      <c r="O22" s="223"/>
      <c r="P22" s="223"/>
    </row>
    <row r="23" spans="1:16" x14ac:dyDescent="0.35">
      <c r="A23" s="222"/>
      <c r="B23" s="222"/>
      <c r="C23" s="222"/>
      <c r="E23" s="222"/>
      <c r="F23" s="222"/>
      <c r="G23" s="222"/>
      <c r="H23" s="79"/>
      <c r="I23" s="223"/>
      <c r="J23" s="223"/>
      <c r="K23" s="223"/>
      <c r="L23" s="223"/>
      <c r="M23" s="223"/>
      <c r="N23" s="223"/>
      <c r="O23" s="223"/>
      <c r="P23" s="223"/>
    </row>
    <row r="24" spans="1:16" x14ac:dyDescent="0.35">
      <c r="A24" s="222"/>
      <c r="B24" s="222"/>
      <c r="C24" s="222"/>
      <c r="E24" s="222"/>
      <c r="F24" s="222"/>
      <c r="G24" s="222"/>
      <c r="H24" s="79"/>
      <c r="I24" s="223"/>
      <c r="J24" s="223"/>
      <c r="K24" s="223"/>
      <c r="L24" s="223"/>
      <c r="M24" s="223"/>
      <c r="N24" s="223"/>
      <c r="O24" s="223"/>
      <c r="P24" s="223"/>
    </row>
    <row r="25" spans="1:16" x14ac:dyDescent="0.35">
      <c r="A25" s="222"/>
      <c r="B25" s="222"/>
      <c r="C25" s="222"/>
      <c r="E25" s="222"/>
      <c r="F25" s="222"/>
      <c r="G25" s="222"/>
      <c r="H25" s="79"/>
      <c r="I25" s="223"/>
      <c r="J25" s="223"/>
      <c r="K25" s="223"/>
      <c r="L25" s="223"/>
      <c r="M25" s="223"/>
      <c r="N25" s="223"/>
      <c r="O25" s="223"/>
      <c r="P25" s="223"/>
    </row>
    <row r="26" spans="1:16" x14ac:dyDescent="0.35">
      <c r="A26" s="222"/>
      <c r="B26" s="222"/>
      <c r="C26" s="222"/>
      <c r="E26" s="222"/>
      <c r="F26" s="222"/>
      <c r="G26" s="222"/>
      <c r="H26" s="79"/>
      <c r="I26" s="223"/>
      <c r="J26" s="223"/>
      <c r="K26" s="223"/>
      <c r="L26" s="223"/>
      <c r="M26" s="223"/>
      <c r="N26" s="223"/>
      <c r="O26" s="223"/>
      <c r="P26" s="223"/>
    </row>
    <row r="27" spans="1:16" x14ac:dyDescent="0.35">
      <c r="A27" s="222"/>
      <c r="B27" s="222"/>
      <c r="C27" s="222"/>
      <c r="E27" s="222"/>
      <c r="F27" s="222"/>
      <c r="G27" s="222"/>
      <c r="H27" s="79"/>
      <c r="I27" s="223"/>
      <c r="J27" s="223"/>
      <c r="K27" s="223"/>
      <c r="L27" s="223"/>
      <c r="M27" s="223"/>
      <c r="N27" s="223"/>
      <c r="O27" s="223"/>
      <c r="P27" s="223"/>
    </row>
    <row r="28" spans="1:16" x14ac:dyDescent="0.35">
      <c r="A28" s="76"/>
      <c r="B28" s="76"/>
      <c r="C28" s="76"/>
      <c r="D28" s="76"/>
      <c r="E28" s="76"/>
      <c r="F28" s="76"/>
      <c r="G28" s="79"/>
      <c r="H28" s="79"/>
      <c r="I28" s="223"/>
      <c r="J28" s="223"/>
      <c r="K28" s="223"/>
      <c r="L28" s="223"/>
      <c r="M28" s="223"/>
      <c r="N28" s="223"/>
      <c r="O28" s="223"/>
      <c r="P28" s="223"/>
    </row>
    <row r="29" spans="1:16" ht="14.25" customHeight="1" x14ac:dyDescent="0.35">
      <c r="A29" s="222" t="s">
        <v>248</v>
      </c>
      <c r="B29" s="222"/>
      <c r="C29" s="222"/>
      <c r="D29" s="79"/>
      <c r="E29" s="222" t="s">
        <v>235</v>
      </c>
      <c r="F29" s="222"/>
      <c r="G29" s="222"/>
      <c r="H29" s="79"/>
      <c r="I29" s="223"/>
      <c r="J29" s="223"/>
      <c r="K29" s="223"/>
      <c r="L29" s="223"/>
      <c r="M29" s="223"/>
      <c r="N29" s="223"/>
      <c r="O29" s="223"/>
      <c r="P29" s="223"/>
    </row>
    <row r="30" spans="1:16" x14ac:dyDescent="0.35">
      <c r="A30" s="222"/>
      <c r="B30" s="222"/>
      <c r="C30" s="222"/>
      <c r="D30" s="79"/>
      <c r="E30" s="222"/>
      <c r="F30" s="222"/>
      <c r="G30" s="222"/>
      <c r="H30" s="79"/>
      <c r="I30" s="223"/>
      <c r="J30" s="223"/>
      <c r="K30" s="223"/>
      <c r="L30" s="223"/>
      <c r="M30" s="223"/>
      <c r="N30" s="223"/>
      <c r="O30" s="223"/>
      <c r="P30" s="223"/>
    </row>
    <row r="31" spans="1:16" x14ac:dyDescent="0.35">
      <c r="A31" s="222"/>
      <c r="B31" s="222"/>
      <c r="C31" s="222"/>
      <c r="D31" s="79"/>
      <c r="E31" s="222"/>
      <c r="F31" s="222"/>
      <c r="G31" s="222"/>
      <c r="H31" s="79"/>
      <c r="I31" s="223"/>
      <c r="J31" s="223"/>
      <c r="K31" s="223"/>
      <c r="L31" s="223"/>
      <c r="M31" s="223"/>
      <c r="N31" s="223"/>
      <c r="O31" s="223"/>
      <c r="P31" s="223"/>
    </row>
    <row r="32" spans="1:16" x14ac:dyDescent="0.35">
      <c r="A32" s="222"/>
      <c r="B32" s="222"/>
      <c r="C32" s="222"/>
      <c r="D32" s="79"/>
      <c r="E32" s="222"/>
      <c r="F32" s="222"/>
      <c r="G32" s="222"/>
      <c r="H32" s="79"/>
      <c r="I32" s="223"/>
      <c r="J32" s="223"/>
      <c r="K32" s="223"/>
      <c r="L32" s="223"/>
      <c r="M32" s="223"/>
      <c r="N32" s="223"/>
      <c r="O32" s="223"/>
      <c r="P32" s="223"/>
    </row>
    <row r="33" spans="1:16" x14ac:dyDescent="0.35">
      <c r="A33" s="222"/>
      <c r="B33" s="222"/>
      <c r="C33" s="222"/>
      <c r="D33" s="79"/>
      <c r="E33" s="222"/>
      <c r="F33" s="222"/>
      <c r="G33" s="222"/>
      <c r="H33" s="76"/>
      <c r="I33" s="223"/>
      <c r="J33" s="223"/>
      <c r="K33" s="223"/>
      <c r="L33" s="223"/>
      <c r="M33" s="223"/>
      <c r="N33" s="223"/>
      <c r="O33" s="223"/>
      <c r="P33" s="223"/>
    </row>
    <row r="34" spans="1:16" ht="45.65" customHeight="1" x14ac:dyDescent="0.35">
      <c r="A34" s="222"/>
      <c r="B34" s="222"/>
      <c r="C34" s="222"/>
      <c r="D34" s="79"/>
      <c r="E34" s="222"/>
      <c r="F34" s="222"/>
      <c r="G34" s="222"/>
      <c r="H34" s="76"/>
      <c r="I34" s="223"/>
      <c r="J34" s="223"/>
      <c r="K34" s="223"/>
      <c r="L34" s="223"/>
      <c r="M34" s="223"/>
      <c r="N34" s="223"/>
      <c r="O34" s="223"/>
      <c r="P34" s="223"/>
    </row>
    <row r="35" spans="1:16" ht="14.25" customHeight="1" x14ac:dyDescent="0.35">
      <c r="A35" s="222"/>
      <c r="B35" s="222"/>
      <c r="C35" s="222"/>
      <c r="D35" s="79"/>
      <c r="E35" s="222"/>
      <c r="F35" s="222"/>
      <c r="G35" s="222"/>
      <c r="H35" s="76"/>
      <c r="I35" s="223"/>
      <c r="J35" s="223"/>
      <c r="K35" s="223"/>
      <c r="L35" s="223"/>
      <c r="M35" s="223"/>
      <c r="N35" s="223"/>
      <c r="O35" s="223"/>
      <c r="P35" s="223"/>
    </row>
    <row r="36" spans="1:16" x14ac:dyDescent="0.35">
      <c r="A36" s="222"/>
      <c r="B36" s="222"/>
      <c r="C36" s="222"/>
      <c r="D36" s="79"/>
      <c r="E36" s="222"/>
      <c r="F36" s="222"/>
      <c r="G36" s="222"/>
      <c r="H36" s="98"/>
      <c r="I36" s="223"/>
      <c r="J36" s="223"/>
      <c r="K36" s="223"/>
      <c r="L36" s="223"/>
      <c r="M36" s="223"/>
      <c r="N36" s="223"/>
      <c r="O36" s="223"/>
      <c r="P36" s="223"/>
    </row>
    <row r="37" spans="1:16" x14ac:dyDescent="0.35">
      <c r="A37" s="222"/>
      <c r="B37" s="222"/>
      <c r="C37" s="222"/>
      <c r="D37" s="79"/>
      <c r="E37" s="222"/>
      <c r="F37" s="222"/>
      <c r="G37" s="222"/>
      <c r="H37" s="98"/>
      <c r="I37" s="223"/>
      <c r="J37" s="223"/>
      <c r="K37" s="223"/>
      <c r="L37" s="223"/>
      <c r="M37" s="223"/>
      <c r="N37" s="223"/>
      <c r="O37" s="223"/>
      <c r="P37" s="223"/>
    </row>
    <row r="38" spans="1:16" ht="30.75" customHeight="1" x14ac:dyDescent="0.35">
      <c r="A38" s="222"/>
      <c r="B38" s="222"/>
      <c r="C38" s="222"/>
      <c r="D38" s="76"/>
      <c r="E38" s="222"/>
      <c r="F38" s="222"/>
      <c r="G38" s="222"/>
      <c r="H38" s="98"/>
      <c r="I38" s="223"/>
      <c r="J38" s="223"/>
      <c r="K38" s="223"/>
      <c r="L38" s="223"/>
      <c r="M38" s="223"/>
      <c r="N38" s="223"/>
      <c r="O38" s="223"/>
      <c r="P38" s="223"/>
    </row>
    <row r="39" spans="1:16" ht="52.25" customHeight="1" x14ac:dyDescent="0.35">
      <c r="A39" s="222"/>
      <c r="B39" s="222"/>
      <c r="C39" s="222"/>
      <c r="D39" s="76"/>
      <c r="E39" s="76"/>
      <c r="F39" s="76"/>
      <c r="G39" s="98"/>
      <c r="H39" s="98"/>
      <c r="I39" s="223"/>
      <c r="J39" s="223"/>
      <c r="K39" s="223"/>
      <c r="L39" s="223"/>
      <c r="M39" s="223"/>
      <c r="N39" s="223"/>
      <c r="O39" s="223"/>
      <c r="P39" s="223"/>
    </row>
    <row r="40" spans="1:16" ht="14.25" customHeight="1" x14ac:dyDescent="0.35">
      <c r="A40" s="76"/>
      <c r="B40" s="76"/>
      <c r="C40" s="76"/>
      <c r="D40" s="76"/>
      <c r="E40" s="76"/>
      <c r="F40" s="76"/>
      <c r="G40" s="98"/>
      <c r="H40" s="98"/>
      <c r="I40" s="223"/>
      <c r="J40" s="223"/>
      <c r="K40" s="223"/>
      <c r="L40" s="223"/>
      <c r="M40" s="223"/>
      <c r="N40" s="223"/>
      <c r="O40" s="223"/>
      <c r="P40" s="223"/>
    </row>
    <row r="41" spans="1:16" hidden="1" x14ac:dyDescent="0.3">
      <c r="G41" s="99"/>
      <c r="H41" s="99"/>
      <c r="I41" s="95"/>
      <c r="J41" s="95"/>
      <c r="K41" s="95"/>
      <c r="L41" s="95"/>
      <c r="M41" s="95"/>
      <c r="N41" s="95"/>
      <c r="O41" s="95"/>
      <c r="P41" s="95"/>
    </row>
    <row r="42" spans="1:16" hidden="1" x14ac:dyDescent="0.3">
      <c r="G42" s="99"/>
      <c r="H42" s="99"/>
      <c r="I42" s="95"/>
      <c r="J42" s="95"/>
      <c r="K42" s="95"/>
      <c r="L42" s="95"/>
      <c r="M42" s="95"/>
      <c r="N42" s="95"/>
      <c r="O42" s="95"/>
      <c r="P42" s="95"/>
    </row>
    <row r="43" spans="1:16" hidden="1" x14ac:dyDescent="0.3">
      <c r="G43" s="99"/>
      <c r="H43" s="99"/>
      <c r="I43" s="95"/>
      <c r="J43" s="95"/>
      <c r="K43" s="95"/>
      <c r="L43" s="95"/>
      <c r="M43" s="95"/>
      <c r="N43" s="95"/>
      <c r="O43" s="95"/>
      <c r="P43" s="95"/>
    </row>
    <row r="44" spans="1:16" hidden="1" x14ac:dyDescent="0.35">
      <c r="G44" s="99"/>
      <c r="H44" s="99"/>
      <c r="I44" s="99"/>
      <c r="J44" s="99"/>
      <c r="K44" s="99"/>
      <c r="L44" s="99"/>
      <c r="M44" s="99"/>
    </row>
    <row r="45" spans="1:16" hidden="1" x14ac:dyDescent="0.35"/>
    <row r="46" spans="1:16" hidden="1" x14ac:dyDescent="0.35"/>
    <row r="47" spans="1:16" hidden="1" x14ac:dyDescent="0.35"/>
    <row r="48" spans="1:16" hidden="1" x14ac:dyDescent="0.35"/>
    <row r="49" spans="1:8" hidden="1" x14ac:dyDescent="0.35"/>
    <row r="50" spans="1:8" hidden="1" x14ac:dyDescent="0.35"/>
    <row r="51" spans="1:8" hidden="1" x14ac:dyDescent="0.35"/>
    <row r="52" spans="1:8" hidden="1" x14ac:dyDescent="0.35"/>
    <row r="53" spans="1:8" hidden="1" x14ac:dyDescent="0.35"/>
    <row r="54" spans="1:8" hidden="1" x14ac:dyDescent="0.35"/>
    <row r="55" spans="1:8" hidden="1" x14ac:dyDescent="0.35"/>
    <row r="56" spans="1:8" hidden="1" x14ac:dyDescent="0.35"/>
    <row r="57" spans="1:8" hidden="1" x14ac:dyDescent="0.35"/>
    <row r="58" spans="1:8" hidden="1" x14ac:dyDescent="0.35"/>
    <row r="59" spans="1:8" hidden="1" x14ac:dyDescent="0.35"/>
    <row r="60" spans="1:8" hidden="1" x14ac:dyDescent="0.35"/>
    <row r="61" spans="1:8" hidden="1" x14ac:dyDescent="0.35"/>
    <row r="62" spans="1:8" hidden="1" x14ac:dyDescent="0.35"/>
    <row r="63" spans="1:8" hidden="1" x14ac:dyDescent="0.35">
      <c r="A63" s="100"/>
      <c r="B63" s="100"/>
      <c r="C63" s="100"/>
      <c r="D63" s="100"/>
      <c r="E63" s="100"/>
      <c r="F63" s="100"/>
      <c r="G63" s="100"/>
      <c r="H63" s="100"/>
    </row>
  </sheetData>
  <sheetProtection algorithmName="SHA-512" hashValue="LlbNQlrnw4KCLc5QLd7AiI+iGeKz4LvY+KI197BU6skl3EfncobAdL5UPvvqxxHbFUBe6zrv4AbVsWJRJo3gcA==" saltValue="IsfqExKeoNV3sc2sH8AH0Q==" spinCount="100000" sheet="1" objects="1" scenarios="1"/>
  <mergeCells count="6">
    <mergeCell ref="A1:P1"/>
    <mergeCell ref="A6:C27"/>
    <mergeCell ref="E6:G27"/>
    <mergeCell ref="I6:P40"/>
    <mergeCell ref="A29:C39"/>
    <mergeCell ref="E29:G38"/>
  </mergeCells>
  <pageMargins left="0.7" right="0.7" top="0.75" bottom="0.75" header="0.3" footer="0.3"/>
  <pageSetup paperSize="9" orientation="portrait" r:id="rId1"/>
  <colBreaks count="2" manualBreakCount="2">
    <brk id="8" max="1048575" man="1"/>
    <brk id="1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F56"/>
  <sheetViews>
    <sheetView showGridLines="0" zoomScale="70" zoomScaleNormal="70" zoomScalePageLayoutView="85" workbookViewId="0">
      <pane ySplit="5" topLeftCell="A6" activePane="bottomLeft" state="frozen"/>
      <selection activeCell="E8" sqref="E8"/>
      <selection pane="bottomLeft" activeCell="B29" sqref="B29"/>
    </sheetView>
  </sheetViews>
  <sheetFormatPr baseColWidth="10" defaultColWidth="0" defaultRowHeight="17.5" zeroHeight="1" x14ac:dyDescent="0.35"/>
  <cols>
    <col min="1" max="4" width="58.453125" style="124" customWidth="1"/>
    <col min="5" max="5" width="58.453125" style="5" customWidth="1"/>
    <col min="6" max="6" width="1.36328125" style="5" hidden="1" customWidth="1"/>
    <col min="7" max="16384" width="10.36328125" style="5" hidden="1"/>
  </cols>
  <sheetData>
    <row r="1" spans="1:5" ht="33.75" customHeight="1" x14ac:dyDescent="0.3">
      <c r="A1" s="224" t="s">
        <v>3</v>
      </c>
      <c r="B1" s="224"/>
      <c r="C1" s="224"/>
      <c r="D1" s="224"/>
      <c r="E1" s="224"/>
    </row>
    <row r="2" spans="1:5" ht="14.25" customHeight="1" x14ac:dyDescent="0.3">
      <c r="A2" s="1"/>
      <c r="B2" s="1"/>
      <c r="C2" s="1"/>
      <c r="D2" s="1"/>
      <c r="E2" s="1"/>
    </row>
    <row r="3" spans="1:5" ht="25.5" customHeight="1" x14ac:dyDescent="0.3">
      <c r="A3" s="203" t="s">
        <v>4</v>
      </c>
      <c r="B3" s="2"/>
      <c r="C3" s="2"/>
      <c r="D3" s="2"/>
      <c r="E3" s="1"/>
    </row>
    <row r="4" spans="1:5" ht="14.25" customHeight="1" x14ac:dyDescent="0.3">
      <c r="A4" s="3"/>
      <c r="B4" s="1"/>
      <c r="C4" s="1"/>
      <c r="D4" s="1"/>
      <c r="E4" s="1"/>
    </row>
    <row r="5" spans="1:5" s="126" customFormat="1" ht="20" x14ac:dyDescent="0.4">
      <c r="A5" s="125" t="s">
        <v>5</v>
      </c>
      <c r="B5" s="125" t="s">
        <v>6</v>
      </c>
      <c r="C5" s="125" t="s">
        <v>7</v>
      </c>
      <c r="D5" s="125" t="s">
        <v>8</v>
      </c>
      <c r="E5" s="125" t="s">
        <v>9</v>
      </c>
    </row>
    <row r="6" spans="1:5" s="28" customFormat="1" ht="87.5" x14ac:dyDescent="0.35">
      <c r="A6" s="127" t="s">
        <v>10</v>
      </c>
      <c r="B6" s="127" t="s">
        <v>11</v>
      </c>
      <c r="C6" s="127" t="s">
        <v>12</v>
      </c>
      <c r="D6" s="127" t="s">
        <v>13</v>
      </c>
      <c r="E6" s="127" t="s">
        <v>14</v>
      </c>
    </row>
    <row r="7" spans="1:5" s="186" customFormat="1" x14ac:dyDescent="0.35">
      <c r="A7" s="225" t="s">
        <v>15</v>
      </c>
      <c r="B7" s="226"/>
      <c r="C7" s="226"/>
      <c r="D7" s="226"/>
      <c r="E7" s="227"/>
    </row>
    <row r="8" spans="1:5" s="186" customFormat="1" x14ac:dyDescent="0.35">
      <c r="A8" s="187" t="s">
        <v>16</v>
      </c>
      <c r="B8" s="187" t="s">
        <v>17</v>
      </c>
      <c r="C8" s="187" t="s">
        <v>0</v>
      </c>
      <c r="D8" s="187" t="s">
        <v>18</v>
      </c>
      <c r="E8" s="187" t="s">
        <v>19</v>
      </c>
    </row>
    <row r="9" spans="1:5" s="186" customFormat="1" x14ac:dyDescent="0.35">
      <c r="A9" s="187" t="s">
        <v>16</v>
      </c>
      <c r="B9" s="187" t="s">
        <v>17</v>
      </c>
      <c r="C9" s="187" t="s">
        <v>1</v>
      </c>
      <c r="D9" s="187" t="s">
        <v>18</v>
      </c>
      <c r="E9" s="187" t="s">
        <v>19</v>
      </c>
    </row>
    <row r="10" spans="1:5" s="186" customFormat="1" x14ac:dyDescent="0.35">
      <c r="A10" s="187" t="s">
        <v>16</v>
      </c>
      <c r="B10" s="187" t="s">
        <v>17</v>
      </c>
      <c r="C10" s="187" t="s">
        <v>2</v>
      </c>
      <c r="D10" s="187" t="s">
        <v>18</v>
      </c>
      <c r="E10" s="187" t="s">
        <v>19</v>
      </c>
    </row>
    <row r="11" spans="1:5" s="186" customFormat="1" x14ac:dyDescent="0.35">
      <c r="A11" s="187" t="s">
        <v>16</v>
      </c>
      <c r="B11" s="187" t="s">
        <v>20</v>
      </c>
      <c r="C11" s="187" t="s">
        <v>0</v>
      </c>
      <c r="D11" s="187" t="s">
        <v>18</v>
      </c>
      <c r="E11" s="187" t="s">
        <v>19</v>
      </c>
    </row>
    <row r="12" spans="1:5" s="186" customFormat="1" x14ac:dyDescent="0.35">
      <c r="A12" s="187" t="s">
        <v>16</v>
      </c>
      <c r="B12" s="187" t="s">
        <v>20</v>
      </c>
      <c r="C12" s="187" t="s">
        <v>1</v>
      </c>
      <c r="D12" s="187" t="s">
        <v>18</v>
      </c>
      <c r="E12" s="187" t="s">
        <v>19</v>
      </c>
    </row>
    <row r="13" spans="1:5" s="186" customFormat="1" x14ac:dyDescent="0.35">
      <c r="A13" s="187" t="s">
        <v>16</v>
      </c>
      <c r="B13" s="187" t="s">
        <v>20</v>
      </c>
      <c r="C13" s="187" t="s">
        <v>2</v>
      </c>
      <c r="D13" s="187" t="s">
        <v>18</v>
      </c>
      <c r="E13" s="187" t="s">
        <v>19</v>
      </c>
    </row>
    <row r="14" spans="1:5" s="186" customFormat="1" x14ac:dyDescent="0.35">
      <c r="A14" s="187" t="s">
        <v>16</v>
      </c>
      <c r="B14" s="187" t="s">
        <v>21</v>
      </c>
      <c r="C14" s="187" t="s">
        <v>0</v>
      </c>
      <c r="D14" s="187" t="s">
        <v>18</v>
      </c>
      <c r="E14" s="187" t="s">
        <v>19</v>
      </c>
    </row>
    <row r="15" spans="1:5" s="186" customFormat="1" x14ac:dyDescent="0.35">
      <c r="A15" s="187" t="s">
        <v>16</v>
      </c>
      <c r="B15" s="187" t="s">
        <v>21</v>
      </c>
      <c r="C15" s="187" t="s">
        <v>1</v>
      </c>
      <c r="D15" s="187" t="s">
        <v>18</v>
      </c>
      <c r="E15" s="187" t="s">
        <v>19</v>
      </c>
    </row>
    <row r="16" spans="1:5" s="186" customFormat="1" x14ac:dyDescent="0.35">
      <c r="A16" s="187" t="s">
        <v>16</v>
      </c>
      <c r="B16" s="187" t="s">
        <v>21</v>
      </c>
      <c r="C16" s="187" t="s">
        <v>2</v>
      </c>
      <c r="D16" s="187" t="s">
        <v>18</v>
      </c>
      <c r="E16" s="187" t="s">
        <v>19</v>
      </c>
    </row>
    <row r="17" spans="1:5" s="186" customFormat="1" x14ac:dyDescent="0.35">
      <c r="A17" s="187" t="s">
        <v>22</v>
      </c>
      <c r="B17" s="187" t="s">
        <v>23</v>
      </c>
      <c r="C17" s="187" t="s">
        <v>0</v>
      </c>
      <c r="D17" s="187" t="s">
        <v>18</v>
      </c>
      <c r="E17" s="187" t="s">
        <v>19</v>
      </c>
    </row>
    <row r="18" spans="1:5" s="186" customFormat="1" x14ac:dyDescent="0.35">
      <c r="A18" s="187" t="s">
        <v>22</v>
      </c>
      <c r="B18" s="187" t="s">
        <v>23</v>
      </c>
      <c r="C18" s="187" t="s">
        <v>1</v>
      </c>
      <c r="D18" s="187" t="s">
        <v>18</v>
      </c>
      <c r="E18" s="187" t="s">
        <v>19</v>
      </c>
    </row>
    <row r="19" spans="1:5" s="186" customFormat="1" x14ac:dyDescent="0.35">
      <c r="A19" s="187" t="s">
        <v>22</v>
      </c>
      <c r="B19" s="187" t="s">
        <v>23</v>
      </c>
      <c r="C19" s="187" t="s">
        <v>2</v>
      </c>
      <c r="D19" s="187" t="s">
        <v>18</v>
      </c>
      <c r="E19" s="187" t="s">
        <v>19</v>
      </c>
    </row>
    <row r="20" spans="1:5" s="186" customFormat="1" x14ac:dyDescent="0.35">
      <c r="A20" s="187" t="s">
        <v>22</v>
      </c>
      <c r="B20" s="187" t="s">
        <v>24</v>
      </c>
      <c r="C20" s="187" t="s">
        <v>0</v>
      </c>
      <c r="D20" s="187" t="s">
        <v>18</v>
      </c>
      <c r="E20" s="187" t="s">
        <v>19</v>
      </c>
    </row>
    <row r="21" spans="1:5" s="186" customFormat="1" x14ac:dyDescent="0.35">
      <c r="A21" s="187" t="s">
        <v>22</v>
      </c>
      <c r="B21" s="187" t="s">
        <v>24</v>
      </c>
      <c r="C21" s="187" t="s">
        <v>1</v>
      </c>
      <c r="D21" s="187" t="s">
        <v>18</v>
      </c>
      <c r="E21" s="187" t="s">
        <v>19</v>
      </c>
    </row>
    <row r="22" spans="1:5" s="186" customFormat="1" x14ac:dyDescent="0.35">
      <c r="A22" s="187" t="s">
        <v>22</v>
      </c>
      <c r="B22" s="187" t="s">
        <v>24</v>
      </c>
      <c r="C22" s="187" t="s">
        <v>2</v>
      </c>
      <c r="D22" s="187" t="s">
        <v>18</v>
      </c>
      <c r="E22" s="187" t="s">
        <v>19</v>
      </c>
    </row>
    <row r="23" spans="1:5" s="186" customFormat="1" x14ac:dyDescent="0.35">
      <c r="A23" s="187" t="s">
        <v>22</v>
      </c>
      <c r="B23" s="187" t="s">
        <v>25</v>
      </c>
      <c r="C23" s="187" t="s">
        <v>0</v>
      </c>
      <c r="D23" s="187" t="s">
        <v>18</v>
      </c>
      <c r="E23" s="187" t="s">
        <v>19</v>
      </c>
    </row>
    <row r="24" spans="1:5" s="186" customFormat="1" x14ac:dyDescent="0.35">
      <c r="A24" s="187" t="s">
        <v>22</v>
      </c>
      <c r="B24" s="187" t="s">
        <v>25</v>
      </c>
      <c r="C24" s="187" t="s">
        <v>1</v>
      </c>
      <c r="D24" s="187" t="s">
        <v>18</v>
      </c>
      <c r="E24" s="187" t="s">
        <v>19</v>
      </c>
    </row>
    <row r="25" spans="1:5" s="186" customFormat="1" x14ac:dyDescent="0.35">
      <c r="A25" s="187" t="s">
        <v>22</v>
      </c>
      <c r="B25" s="187" t="s">
        <v>25</v>
      </c>
      <c r="C25" s="187" t="s">
        <v>2</v>
      </c>
      <c r="D25" s="187" t="s">
        <v>18</v>
      </c>
      <c r="E25" s="187" t="s">
        <v>19</v>
      </c>
    </row>
    <row r="26" spans="1:5" s="188" customFormat="1" x14ac:dyDescent="0.3">
      <c r="A26" s="135"/>
      <c r="B26" s="135"/>
      <c r="C26" s="135"/>
      <c r="D26" s="135"/>
      <c r="E26" s="72"/>
    </row>
    <row r="27" spans="1:5" s="188" customFormat="1" x14ac:dyDescent="0.3">
      <c r="A27" s="135"/>
      <c r="B27" s="135"/>
      <c r="C27" s="135"/>
      <c r="D27" s="135"/>
      <c r="E27" s="4"/>
    </row>
    <row r="28" spans="1:5" s="188" customFormat="1" x14ac:dyDescent="0.3">
      <c r="A28" s="135"/>
      <c r="B28" s="135"/>
      <c r="C28" s="135"/>
      <c r="D28" s="135"/>
      <c r="E28" s="4"/>
    </row>
    <row r="29" spans="1:5" s="188" customFormat="1" x14ac:dyDescent="0.3">
      <c r="A29" s="135"/>
      <c r="B29" s="135"/>
      <c r="C29" s="135"/>
      <c r="D29" s="135"/>
      <c r="E29" s="4"/>
    </row>
    <row r="30" spans="1:5" s="188" customFormat="1" x14ac:dyDescent="0.3">
      <c r="A30" s="135"/>
      <c r="B30" s="135"/>
      <c r="C30" s="135"/>
      <c r="D30" s="135"/>
      <c r="E30" s="4"/>
    </row>
    <row r="31" spans="1:5" s="188" customFormat="1" x14ac:dyDescent="0.3">
      <c r="A31" s="135"/>
      <c r="B31" s="135"/>
      <c r="C31" s="135"/>
      <c r="D31" s="135"/>
      <c r="E31" s="4"/>
    </row>
    <row r="32" spans="1:5" s="188" customFormat="1" x14ac:dyDescent="0.3">
      <c r="A32" s="135"/>
      <c r="B32" s="135"/>
      <c r="C32" s="135"/>
      <c r="D32" s="135"/>
      <c r="E32" s="4"/>
    </row>
    <row r="33" spans="1:5" s="188" customFormat="1" x14ac:dyDescent="0.3">
      <c r="A33" s="135"/>
      <c r="B33" s="135"/>
      <c r="C33" s="135"/>
      <c r="D33" s="135"/>
      <c r="E33" s="4"/>
    </row>
    <row r="34" spans="1:5" s="188" customFormat="1" x14ac:dyDescent="0.3">
      <c r="A34" s="135"/>
      <c r="B34" s="135"/>
      <c r="C34" s="135"/>
      <c r="D34" s="135"/>
      <c r="E34" s="4"/>
    </row>
    <row r="35" spans="1:5" s="188" customFormat="1" x14ac:dyDescent="0.3">
      <c r="A35" s="135"/>
      <c r="B35" s="135"/>
      <c r="C35" s="135"/>
      <c r="D35" s="135"/>
      <c r="E35" s="4"/>
    </row>
    <row r="36" spans="1:5" s="188" customFormat="1" x14ac:dyDescent="0.3">
      <c r="A36" s="135"/>
      <c r="B36" s="135"/>
      <c r="C36" s="135"/>
      <c r="D36" s="135"/>
      <c r="E36" s="4"/>
    </row>
    <row r="37" spans="1:5" s="188" customFormat="1" x14ac:dyDescent="0.3">
      <c r="A37" s="135"/>
      <c r="B37" s="135"/>
      <c r="C37" s="135"/>
      <c r="D37" s="135"/>
      <c r="E37" s="4"/>
    </row>
    <row r="38" spans="1:5" s="188" customFormat="1" x14ac:dyDescent="0.3">
      <c r="A38" s="135"/>
      <c r="B38" s="135"/>
      <c r="C38" s="135"/>
      <c r="D38" s="135"/>
      <c r="E38" s="4"/>
    </row>
    <row r="39" spans="1:5" s="188" customFormat="1" x14ac:dyDescent="0.3">
      <c r="A39" s="135"/>
      <c r="B39" s="135"/>
      <c r="C39" s="135"/>
      <c r="D39" s="135"/>
      <c r="E39" s="4"/>
    </row>
    <row r="40" spans="1:5" s="188" customFormat="1" x14ac:dyDescent="0.3">
      <c r="A40" s="135"/>
      <c r="B40" s="135"/>
      <c r="C40" s="135"/>
      <c r="D40" s="135"/>
      <c r="E40" s="4"/>
    </row>
    <row r="41" spans="1:5" s="188" customFormat="1" x14ac:dyDescent="0.3">
      <c r="A41" s="135"/>
      <c r="B41" s="135"/>
      <c r="C41" s="135"/>
      <c r="D41" s="135"/>
      <c r="E41" s="4"/>
    </row>
    <row r="42" spans="1:5" s="188" customFormat="1" x14ac:dyDescent="0.3">
      <c r="A42" s="135"/>
      <c r="B42" s="135"/>
      <c r="C42" s="135"/>
      <c r="D42" s="135"/>
      <c r="E42" s="4"/>
    </row>
    <row r="43" spans="1:5" s="188" customFormat="1" x14ac:dyDescent="0.3">
      <c r="A43" s="135"/>
      <c r="B43" s="135"/>
      <c r="C43" s="135"/>
      <c r="D43" s="135"/>
      <c r="E43" s="4"/>
    </row>
    <row r="44" spans="1:5" s="188" customFormat="1" x14ac:dyDescent="0.3">
      <c r="A44" s="135"/>
      <c r="B44" s="135"/>
      <c r="C44" s="135"/>
      <c r="D44" s="135"/>
      <c r="E44" s="4"/>
    </row>
    <row r="45" spans="1:5" s="188" customFormat="1" x14ac:dyDescent="0.3">
      <c r="A45" s="135"/>
      <c r="B45" s="135"/>
      <c r="C45" s="135"/>
      <c r="D45" s="135"/>
      <c r="E45" s="4"/>
    </row>
    <row r="46" spans="1:5" s="188" customFormat="1" x14ac:dyDescent="0.3">
      <c r="A46" s="135"/>
      <c r="B46" s="135"/>
      <c r="C46" s="135"/>
      <c r="D46" s="135"/>
      <c r="E46" s="4"/>
    </row>
    <row r="47" spans="1:5" x14ac:dyDescent="0.3">
      <c r="A47" s="127"/>
      <c r="B47" s="127"/>
      <c r="C47" s="127"/>
      <c r="D47" s="127"/>
      <c r="E47" s="27"/>
    </row>
    <row r="48" spans="1:5" x14ac:dyDescent="0.3">
      <c r="A48" s="127"/>
      <c r="B48" s="127"/>
      <c r="C48" s="127"/>
      <c r="D48" s="127"/>
      <c r="E48" s="27"/>
    </row>
    <row r="49" spans="1:5" x14ac:dyDescent="0.3">
      <c r="A49" s="127"/>
      <c r="B49" s="127"/>
      <c r="C49" s="127"/>
      <c r="D49" s="127"/>
      <c r="E49" s="27"/>
    </row>
    <row r="50" spans="1:5" x14ac:dyDescent="0.3">
      <c r="A50" s="127"/>
      <c r="B50" s="127"/>
      <c r="C50" s="127"/>
      <c r="D50" s="127"/>
      <c r="E50" s="27"/>
    </row>
    <row r="51" spans="1:5" x14ac:dyDescent="0.3">
      <c r="A51" s="127"/>
      <c r="B51" s="127"/>
      <c r="C51" s="127"/>
      <c r="D51" s="127"/>
      <c r="E51" s="27"/>
    </row>
    <row r="52" spans="1:5" x14ac:dyDescent="0.3">
      <c r="A52" s="127"/>
      <c r="B52" s="127"/>
      <c r="C52" s="127"/>
      <c r="D52" s="127"/>
      <c r="E52" s="27"/>
    </row>
    <row r="53" spans="1:5" x14ac:dyDescent="0.3">
      <c r="A53" s="127"/>
      <c r="B53" s="127"/>
      <c r="C53" s="127"/>
      <c r="D53" s="127"/>
      <c r="E53" s="27"/>
    </row>
    <row r="54" spans="1:5" x14ac:dyDescent="0.3">
      <c r="A54" s="127"/>
      <c r="B54" s="127"/>
      <c r="C54" s="127"/>
      <c r="D54" s="127"/>
      <c r="E54" s="27"/>
    </row>
    <row r="55" spans="1:5" x14ac:dyDescent="0.3">
      <c r="A55" s="127"/>
      <c r="B55" s="127"/>
      <c r="C55" s="127"/>
      <c r="D55" s="127"/>
      <c r="E55" s="27"/>
    </row>
    <row r="56" spans="1:5" hidden="1" x14ac:dyDescent="0.35"/>
  </sheetData>
  <sheetProtection algorithmName="SHA-512" hashValue="5DQhCe9YCOP0X6uRJ6fqkZRCSjb6oZtBfBILndF5lDNTnkVB9ODJeiCrEPfZdsRxHYxK16QsRGaAmbZtX4kB2g==" saltValue="syl56/kxQf3Ne3F5/tzKCQ==" spinCount="100000" sheet="1" objects="1" scenarios="1"/>
  <mergeCells count="2">
    <mergeCell ref="A1:E1"/>
    <mergeCell ref="A7:E7"/>
  </mergeCells>
  <pageMargins left="0.70866141732283472" right="0.70866141732283472" top="0.74803149606299213" bottom="0.74803149606299213" header="0.31496062992125984" footer="0.31496062992125984"/>
  <pageSetup paperSize="9" scale="55" fitToHeight="0" orientation="landscape"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Lister!$A$1:$A$3</xm:f>
          </x14:formula1>
          <xm:sqref>C8:C55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P63"/>
  <sheetViews>
    <sheetView showGridLines="0" topLeftCell="A22" zoomScale="70" zoomScaleNormal="70" workbookViewId="0">
      <selection activeCell="A6" sqref="A6:C23"/>
    </sheetView>
  </sheetViews>
  <sheetFormatPr baseColWidth="10" defaultColWidth="0" defaultRowHeight="14" customHeight="1" zeroHeight="1" x14ac:dyDescent="0.35"/>
  <cols>
    <col min="1" max="2" width="9.6328125" style="73" customWidth="1"/>
    <col min="3" max="3" width="12.90625" style="73" customWidth="1"/>
    <col min="4" max="6" width="9.6328125" style="73" customWidth="1"/>
    <col min="7" max="7" width="11.6328125" style="73" customWidth="1"/>
    <col min="8" max="16" width="9.6328125" style="73" customWidth="1"/>
    <col min="17" max="16384" width="10" style="73" hidden="1"/>
  </cols>
  <sheetData>
    <row r="1" spans="1:16" ht="33.75" customHeight="1" x14ac:dyDescent="0.35">
      <c r="A1" s="221" t="s">
        <v>3</v>
      </c>
      <c r="B1" s="221"/>
      <c r="C1" s="221"/>
      <c r="D1" s="221"/>
      <c r="E1" s="221"/>
      <c r="F1" s="221"/>
      <c r="G1" s="221"/>
      <c r="H1" s="221"/>
      <c r="I1" s="221"/>
      <c r="J1" s="221"/>
      <c r="K1" s="221"/>
      <c r="L1" s="221"/>
      <c r="M1" s="221"/>
      <c r="N1" s="221"/>
      <c r="O1" s="221"/>
      <c r="P1" s="221"/>
    </row>
    <row r="2" spans="1:16" x14ac:dyDescent="0.35"/>
    <row r="3" spans="1:16" ht="25" x14ac:dyDescent="0.35">
      <c r="A3" s="197" t="s">
        <v>217</v>
      </c>
      <c r="B3" s="76"/>
      <c r="C3" s="76"/>
    </row>
    <row r="4" spans="1:16" x14ac:dyDescent="0.35">
      <c r="I4" s="76"/>
      <c r="J4" s="76"/>
      <c r="K4" s="76"/>
      <c r="L4" s="76"/>
      <c r="M4" s="76"/>
      <c r="N4" s="76"/>
      <c r="O4" s="76"/>
    </row>
    <row r="5" spans="1:16" ht="16.5" customHeight="1" x14ac:dyDescent="0.35">
      <c r="A5" s="76"/>
      <c r="B5" s="76"/>
      <c r="C5" s="76"/>
      <c r="D5" s="76"/>
      <c r="E5" s="76"/>
      <c r="F5" s="76"/>
      <c r="G5" s="76"/>
      <c r="H5" s="76"/>
      <c r="J5" s="97"/>
      <c r="K5" s="97"/>
      <c r="L5" s="97"/>
      <c r="M5" s="97"/>
      <c r="N5" s="97"/>
      <c r="O5" s="97"/>
      <c r="P5" s="97"/>
    </row>
    <row r="6" spans="1:16" ht="81.650000000000006" customHeight="1" x14ac:dyDescent="0.35">
      <c r="A6" s="222" t="s">
        <v>236</v>
      </c>
      <c r="B6" s="222"/>
      <c r="C6" s="222"/>
      <c r="D6" s="105"/>
      <c r="E6" s="222" t="s">
        <v>237</v>
      </c>
      <c r="F6" s="222"/>
      <c r="G6" s="222"/>
      <c r="H6" s="105"/>
      <c r="I6" s="223" t="s">
        <v>250</v>
      </c>
      <c r="J6" s="223"/>
      <c r="K6" s="223"/>
      <c r="L6" s="223"/>
      <c r="M6" s="223"/>
      <c r="N6" s="223"/>
      <c r="O6" s="223"/>
      <c r="P6" s="223"/>
    </row>
    <row r="7" spans="1:16" ht="17.5" x14ac:dyDescent="0.35">
      <c r="A7" s="222"/>
      <c r="B7" s="222"/>
      <c r="C7" s="222"/>
      <c r="D7" s="105"/>
      <c r="E7" s="222"/>
      <c r="F7" s="222"/>
      <c r="G7" s="222"/>
      <c r="H7" s="105"/>
      <c r="I7" s="223"/>
      <c r="J7" s="223"/>
      <c r="K7" s="223"/>
      <c r="L7" s="223"/>
      <c r="M7" s="223"/>
      <c r="N7" s="223"/>
      <c r="O7" s="223"/>
      <c r="P7" s="223"/>
    </row>
    <row r="8" spans="1:16" ht="17.5" x14ac:dyDescent="0.35">
      <c r="A8" s="222"/>
      <c r="B8" s="222"/>
      <c r="C8" s="222"/>
      <c r="D8" s="105"/>
      <c r="E8" s="222"/>
      <c r="F8" s="222"/>
      <c r="G8" s="222"/>
      <c r="H8" s="105"/>
      <c r="I8" s="223"/>
      <c r="J8" s="223"/>
      <c r="K8" s="223"/>
      <c r="L8" s="223"/>
      <c r="M8" s="223"/>
      <c r="N8" s="223"/>
      <c r="O8" s="223"/>
      <c r="P8" s="223"/>
    </row>
    <row r="9" spans="1:16" ht="17.5" x14ac:dyDescent="0.35">
      <c r="A9" s="222"/>
      <c r="B9" s="222"/>
      <c r="C9" s="222"/>
      <c r="D9" s="105"/>
      <c r="E9" s="222"/>
      <c r="F9" s="222"/>
      <c r="G9" s="222"/>
      <c r="H9" s="105"/>
      <c r="I9" s="223"/>
      <c r="J9" s="223"/>
      <c r="K9" s="223"/>
      <c r="L9" s="223"/>
      <c r="M9" s="223"/>
      <c r="N9" s="223"/>
      <c r="O9" s="223"/>
      <c r="P9" s="223"/>
    </row>
    <row r="10" spans="1:16" ht="17.5" x14ac:dyDescent="0.35">
      <c r="A10" s="222"/>
      <c r="B10" s="222"/>
      <c r="C10" s="222"/>
      <c r="D10" s="105"/>
      <c r="E10" s="222"/>
      <c r="F10" s="222"/>
      <c r="G10" s="222"/>
      <c r="H10" s="105"/>
      <c r="I10" s="223"/>
      <c r="J10" s="223"/>
      <c r="K10" s="223"/>
      <c r="L10" s="223"/>
      <c r="M10" s="223"/>
      <c r="N10" s="223"/>
      <c r="O10" s="223"/>
      <c r="P10" s="223"/>
    </row>
    <row r="11" spans="1:16" ht="17.5" x14ac:dyDescent="0.35">
      <c r="A11" s="222"/>
      <c r="B11" s="222"/>
      <c r="C11" s="222"/>
      <c r="D11" s="105"/>
      <c r="E11" s="222"/>
      <c r="F11" s="222"/>
      <c r="G11" s="222"/>
      <c r="H11" s="105"/>
      <c r="I11" s="223"/>
      <c r="J11" s="223"/>
      <c r="K11" s="223"/>
      <c r="L11" s="223"/>
      <c r="M11" s="223"/>
      <c r="N11" s="223"/>
      <c r="O11" s="223"/>
      <c r="P11" s="223"/>
    </row>
    <row r="12" spans="1:16" ht="17.5" x14ac:dyDescent="0.35">
      <c r="A12" s="222"/>
      <c r="B12" s="222"/>
      <c r="C12" s="222"/>
      <c r="D12" s="105"/>
      <c r="E12" s="222"/>
      <c r="F12" s="222"/>
      <c r="G12" s="222"/>
      <c r="H12" s="105"/>
      <c r="I12" s="223"/>
      <c r="J12" s="223"/>
      <c r="K12" s="223"/>
      <c r="L12" s="223"/>
      <c r="M12" s="223"/>
      <c r="N12" s="223"/>
      <c r="O12" s="223"/>
      <c r="P12" s="223"/>
    </row>
    <row r="13" spans="1:16" ht="17.5" x14ac:dyDescent="0.35">
      <c r="A13" s="222"/>
      <c r="B13" s="222"/>
      <c r="C13" s="222"/>
      <c r="D13" s="105"/>
      <c r="E13" s="222"/>
      <c r="F13" s="222"/>
      <c r="G13" s="222"/>
      <c r="H13" s="105"/>
      <c r="I13" s="223"/>
      <c r="J13" s="223"/>
      <c r="K13" s="223"/>
      <c r="L13" s="223"/>
      <c r="M13" s="223"/>
      <c r="N13" s="223"/>
      <c r="O13" s="223"/>
      <c r="P13" s="223"/>
    </row>
    <row r="14" spans="1:16" ht="17.5" x14ac:dyDescent="0.35">
      <c r="A14" s="222"/>
      <c r="B14" s="222"/>
      <c r="C14" s="222"/>
      <c r="D14" s="105"/>
      <c r="E14" s="222"/>
      <c r="F14" s="222"/>
      <c r="G14" s="222"/>
      <c r="H14" s="105"/>
      <c r="I14" s="223"/>
      <c r="J14" s="223"/>
      <c r="K14" s="223"/>
      <c r="L14" s="223"/>
      <c r="M14" s="223"/>
      <c r="N14" s="223"/>
      <c r="O14" s="223"/>
      <c r="P14" s="223"/>
    </row>
    <row r="15" spans="1:16" ht="17.5" x14ac:dyDescent="0.35">
      <c r="A15" s="222"/>
      <c r="B15" s="222"/>
      <c r="C15" s="222"/>
      <c r="D15" s="105"/>
      <c r="E15" s="222"/>
      <c r="F15" s="222"/>
      <c r="G15" s="222"/>
      <c r="H15" s="105"/>
      <c r="I15" s="223"/>
      <c r="J15" s="223"/>
      <c r="K15" s="223"/>
      <c r="L15" s="223"/>
      <c r="M15" s="223"/>
      <c r="N15" s="223"/>
      <c r="O15" s="223"/>
      <c r="P15" s="223"/>
    </row>
    <row r="16" spans="1:16" ht="17.5" x14ac:dyDescent="0.35">
      <c r="A16" s="222"/>
      <c r="B16" s="222"/>
      <c r="C16" s="222"/>
      <c r="D16" s="105"/>
      <c r="E16" s="222"/>
      <c r="F16" s="222"/>
      <c r="G16" s="222"/>
      <c r="H16" s="105"/>
      <c r="I16" s="223"/>
      <c r="J16" s="223"/>
      <c r="K16" s="223"/>
      <c r="L16" s="223"/>
      <c r="M16" s="223"/>
      <c r="N16" s="223"/>
      <c r="O16" s="223"/>
      <c r="P16" s="223"/>
    </row>
    <row r="17" spans="1:16" ht="17.5" x14ac:dyDescent="0.35">
      <c r="A17" s="222"/>
      <c r="B17" s="222"/>
      <c r="C17" s="222"/>
      <c r="D17" s="105"/>
      <c r="E17" s="222"/>
      <c r="F17" s="222"/>
      <c r="G17" s="222"/>
      <c r="H17" s="105"/>
      <c r="I17" s="223"/>
      <c r="J17" s="223"/>
      <c r="K17" s="223"/>
      <c r="L17" s="223"/>
      <c r="M17" s="223"/>
      <c r="N17" s="223"/>
      <c r="O17" s="223"/>
      <c r="P17" s="223"/>
    </row>
    <row r="18" spans="1:16" ht="14.25" customHeight="1" x14ac:dyDescent="0.35">
      <c r="A18" s="222"/>
      <c r="B18" s="222"/>
      <c r="C18" s="222"/>
      <c r="D18" s="128"/>
      <c r="E18" s="222"/>
      <c r="F18" s="222"/>
      <c r="G18" s="222"/>
      <c r="H18" s="105"/>
      <c r="I18" s="223"/>
      <c r="J18" s="223"/>
      <c r="K18" s="223"/>
      <c r="L18" s="223"/>
      <c r="M18" s="223"/>
      <c r="N18" s="223"/>
      <c r="O18" s="223"/>
      <c r="P18" s="223"/>
    </row>
    <row r="19" spans="1:16" ht="14.25" customHeight="1" x14ac:dyDescent="0.35">
      <c r="A19" s="222"/>
      <c r="B19" s="222"/>
      <c r="C19" s="222"/>
      <c r="D19" s="128"/>
      <c r="E19" s="222"/>
      <c r="F19" s="222"/>
      <c r="G19" s="222"/>
      <c r="H19" s="105"/>
      <c r="I19" s="223"/>
      <c r="J19" s="223"/>
      <c r="K19" s="223"/>
      <c r="L19" s="223"/>
      <c r="M19" s="223"/>
      <c r="N19" s="223"/>
      <c r="O19" s="223"/>
      <c r="P19" s="223"/>
    </row>
    <row r="20" spans="1:16" ht="17.5" x14ac:dyDescent="0.35">
      <c r="A20" s="222"/>
      <c r="B20" s="222"/>
      <c r="C20" s="222"/>
      <c r="D20" s="128"/>
      <c r="E20" s="222"/>
      <c r="F20" s="222"/>
      <c r="G20" s="222"/>
      <c r="H20" s="105"/>
      <c r="I20" s="223"/>
      <c r="J20" s="223"/>
      <c r="K20" s="223"/>
      <c r="L20" s="223"/>
      <c r="M20" s="223"/>
      <c r="N20" s="223"/>
      <c r="O20" s="223"/>
      <c r="P20" s="223"/>
    </row>
    <row r="21" spans="1:16" ht="17.5" x14ac:dyDescent="0.35">
      <c r="A21" s="222"/>
      <c r="B21" s="222"/>
      <c r="C21" s="222"/>
      <c r="D21" s="128"/>
      <c r="E21" s="222"/>
      <c r="F21" s="222"/>
      <c r="G21" s="222"/>
      <c r="H21" s="105"/>
      <c r="I21" s="223"/>
      <c r="J21" s="223"/>
      <c r="K21" s="223"/>
      <c r="L21" s="223"/>
      <c r="M21" s="223"/>
      <c r="N21" s="223"/>
      <c r="O21" s="223"/>
      <c r="P21" s="223"/>
    </row>
    <row r="22" spans="1:16" ht="17.5" x14ac:dyDescent="0.35">
      <c r="A22" s="222"/>
      <c r="B22" s="222"/>
      <c r="C22" s="222"/>
      <c r="D22" s="128"/>
      <c r="E22" s="222"/>
      <c r="F22" s="222"/>
      <c r="G22" s="222"/>
      <c r="H22" s="105"/>
      <c r="I22" s="223"/>
      <c r="J22" s="223"/>
      <c r="K22" s="223"/>
      <c r="L22" s="223"/>
      <c r="M22" s="223"/>
      <c r="N22" s="223"/>
      <c r="O22" s="223"/>
      <c r="P22" s="223"/>
    </row>
    <row r="23" spans="1:16" ht="22.5" customHeight="1" x14ac:dyDescent="0.35">
      <c r="A23" s="222"/>
      <c r="B23" s="222"/>
      <c r="C23" s="222"/>
      <c r="D23" s="128"/>
      <c r="E23" s="222"/>
      <c r="F23" s="222"/>
      <c r="G23" s="222"/>
      <c r="H23" s="105"/>
      <c r="I23" s="223"/>
      <c r="J23" s="223"/>
      <c r="K23" s="223"/>
      <c r="L23" s="223"/>
      <c r="M23" s="223"/>
      <c r="N23" s="223"/>
      <c r="O23" s="223"/>
      <c r="P23" s="223"/>
    </row>
    <row r="24" spans="1:16" ht="14.25" customHeight="1" x14ac:dyDescent="0.35">
      <c r="A24" s="128"/>
      <c r="B24" s="128"/>
      <c r="C24" s="128"/>
      <c r="D24" s="128"/>
      <c r="E24" s="128"/>
      <c r="F24" s="128"/>
      <c r="G24" s="128"/>
      <c r="H24" s="105"/>
      <c r="I24" s="223"/>
      <c r="J24" s="223"/>
      <c r="K24" s="223"/>
      <c r="L24" s="223"/>
      <c r="M24" s="223"/>
      <c r="N24" s="223"/>
      <c r="O24" s="223"/>
      <c r="P24" s="223"/>
    </row>
    <row r="25" spans="1:16" ht="17.5" x14ac:dyDescent="0.35">
      <c r="A25" s="222" t="s">
        <v>249</v>
      </c>
      <c r="B25" s="222"/>
      <c r="C25" s="222"/>
      <c r="D25" s="105"/>
      <c r="E25" s="222" t="s">
        <v>251</v>
      </c>
      <c r="F25" s="222"/>
      <c r="G25" s="222"/>
      <c r="H25" s="105"/>
      <c r="I25" s="223"/>
      <c r="J25" s="223"/>
      <c r="K25" s="223"/>
      <c r="L25" s="223"/>
      <c r="M25" s="223"/>
      <c r="N25" s="223"/>
      <c r="O25" s="223"/>
      <c r="P25" s="223"/>
    </row>
    <row r="26" spans="1:16" ht="17.5" x14ac:dyDescent="0.35">
      <c r="A26" s="222"/>
      <c r="B26" s="222"/>
      <c r="C26" s="222"/>
      <c r="D26" s="105"/>
      <c r="E26" s="222"/>
      <c r="F26" s="222"/>
      <c r="G26" s="222"/>
      <c r="H26" s="105"/>
      <c r="I26" s="223"/>
      <c r="J26" s="223"/>
      <c r="K26" s="223"/>
      <c r="L26" s="223"/>
      <c r="M26" s="223"/>
      <c r="N26" s="223"/>
      <c r="O26" s="223"/>
      <c r="P26" s="223"/>
    </row>
    <row r="27" spans="1:16" ht="17.5" x14ac:dyDescent="0.35">
      <c r="A27" s="222"/>
      <c r="B27" s="222"/>
      <c r="C27" s="222"/>
      <c r="D27" s="105"/>
      <c r="E27" s="222"/>
      <c r="F27" s="222"/>
      <c r="G27" s="222"/>
      <c r="H27" s="105"/>
      <c r="I27" s="223"/>
      <c r="J27" s="223"/>
      <c r="K27" s="223"/>
      <c r="L27" s="223"/>
      <c r="M27" s="223"/>
      <c r="N27" s="223"/>
      <c r="O27" s="223"/>
      <c r="P27" s="223"/>
    </row>
    <row r="28" spans="1:16" ht="17.5" x14ac:dyDescent="0.35">
      <c r="A28" s="222"/>
      <c r="B28" s="222"/>
      <c r="C28" s="222"/>
      <c r="D28" s="105"/>
      <c r="E28" s="222"/>
      <c r="F28" s="222"/>
      <c r="G28" s="222"/>
      <c r="H28" s="105"/>
      <c r="I28" s="223"/>
      <c r="J28" s="223"/>
      <c r="K28" s="223"/>
      <c r="L28" s="223"/>
      <c r="M28" s="223"/>
      <c r="N28" s="223"/>
      <c r="O28" s="223"/>
      <c r="P28" s="223"/>
    </row>
    <row r="29" spans="1:16" ht="14.25" customHeight="1" x14ac:dyDescent="0.35">
      <c r="A29" s="222"/>
      <c r="B29" s="222"/>
      <c r="C29" s="222"/>
      <c r="D29" s="105"/>
      <c r="E29" s="222"/>
      <c r="F29" s="222"/>
      <c r="G29" s="222"/>
      <c r="H29" s="105"/>
      <c r="I29" s="223"/>
      <c r="J29" s="223"/>
      <c r="K29" s="223"/>
      <c r="L29" s="223"/>
      <c r="M29" s="223"/>
      <c r="N29" s="223"/>
      <c r="O29" s="223"/>
      <c r="P29" s="223"/>
    </row>
    <row r="30" spans="1:16" ht="17.5" x14ac:dyDescent="0.35">
      <c r="A30" s="222"/>
      <c r="B30" s="222"/>
      <c r="C30" s="222"/>
      <c r="D30" s="105"/>
      <c r="E30" s="222"/>
      <c r="F30" s="222"/>
      <c r="G30" s="222"/>
      <c r="H30" s="105"/>
      <c r="I30" s="223"/>
      <c r="J30" s="223"/>
      <c r="K30" s="223"/>
      <c r="L30" s="223"/>
      <c r="M30" s="223"/>
      <c r="N30" s="223"/>
      <c r="O30" s="223"/>
      <c r="P30" s="223"/>
    </row>
    <row r="31" spans="1:16" ht="17.5" x14ac:dyDescent="0.35">
      <c r="A31" s="222"/>
      <c r="B31" s="222"/>
      <c r="C31" s="222"/>
      <c r="D31" s="105"/>
      <c r="E31" s="222"/>
      <c r="F31" s="222"/>
      <c r="G31" s="222"/>
      <c r="H31" s="105"/>
      <c r="I31" s="223"/>
      <c r="J31" s="223"/>
      <c r="K31" s="223"/>
      <c r="L31" s="223"/>
      <c r="M31" s="223"/>
      <c r="N31" s="223"/>
      <c r="O31" s="223"/>
      <c r="P31" s="223"/>
    </row>
    <row r="32" spans="1:16" ht="17.5" x14ac:dyDescent="0.35">
      <c r="A32" s="222"/>
      <c r="B32" s="222"/>
      <c r="C32" s="222"/>
      <c r="D32" s="105"/>
      <c r="E32" s="222"/>
      <c r="F32" s="222"/>
      <c r="G32" s="222"/>
      <c r="H32" s="105"/>
      <c r="I32" s="223"/>
      <c r="J32" s="223"/>
      <c r="K32" s="223"/>
      <c r="L32" s="223"/>
      <c r="M32" s="223"/>
      <c r="N32" s="223"/>
      <c r="O32" s="223"/>
      <c r="P32" s="223"/>
    </row>
    <row r="33" spans="1:16" ht="17.5" x14ac:dyDescent="0.35">
      <c r="A33" s="222"/>
      <c r="B33" s="222"/>
      <c r="C33" s="222"/>
      <c r="D33" s="105"/>
      <c r="E33" s="222"/>
      <c r="F33" s="222"/>
      <c r="G33" s="222"/>
      <c r="H33" s="75"/>
      <c r="I33" s="223"/>
      <c r="J33" s="223"/>
      <c r="K33" s="223"/>
      <c r="L33" s="223"/>
      <c r="M33" s="223"/>
      <c r="N33" s="223"/>
      <c r="O33" s="223"/>
      <c r="P33" s="223"/>
    </row>
    <row r="34" spans="1:16" ht="14.25" customHeight="1" x14ac:dyDescent="0.35">
      <c r="A34" s="222"/>
      <c r="B34" s="222"/>
      <c r="C34" s="222"/>
      <c r="D34" s="75"/>
      <c r="E34" s="222"/>
      <c r="F34" s="222"/>
      <c r="G34" s="222"/>
      <c r="H34" s="75"/>
      <c r="I34" s="223"/>
      <c r="J34" s="223"/>
      <c r="K34" s="223"/>
      <c r="L34" s="223"/>
      <c r="M34" s="223"/>
      <c r="N34" s="223"/>
      <c r="O34" s="223"/>
      <c r="P34" s="223"/>
    </row>
    <row r="35" spans="1:16" ht="254" customHeight="1" x14ac:dyDescent="0.35">
      <c r="A35" s="222"/>
      <c r="B35" s="222"/>
      <c r="C35" s="222"/>
      <c r="D35" s="75"/>
      <c r="E35" s="75"/>
      <c r="F35" s="75"/>
      <c r="G35" s="129"/>
      <c r="H35" s="75"/>
      <c r="I35" s="223"/>
      <c r="J35" s="223"/>
      <c r="K35" s="223"/>
      <c r="L35" s="223"/>
      <c r="M35" s="223"/>
      <c r="N35" s="223"/>
      <c r="O35" s="223"/>
      <c r="P35" s="223"/>
    </row>
    <row r="36" spans="1:16" ht="17.5" x14ac:dyDescent="0.35">
      <c r="A36" s="128"/>
      <c r="B36" s="128"/>
      <c r="C36" s="128"/>
      <c r="D36" s="128"/>
      <c r="E36" s="128"/>
      <c r="F36" s="128"/>
      <c r="G36" s="128"/>
      <c r="H36" s="129"/>
      <c r="I36" s="223"/>
      <c r="J36" s="223"/>
      <c r="K36" s="223"/>
      <c r="L36" s="223"/>
      <c r="M36" s="223"/>
      <c r="N36" s="223"/>
      <c r="O36" s="223"/>
      <c r="P36" s="223"/>
    </row>
    <row r="37" spans="1:16" ht="17.5" x14ac:dyDescent="0.35">
      <c r="A37" s="128"/>
      <c r="B37" s="128"/>
      <c r="C37" s="128"/>
      <c r="D37" s="128"/>
      <c r="E37" s="128"/>
      <c r="F37" s="128"/>
      <c r="G37" s="128"/>
      <c r="H37" s="129"/>
      <c r="I37" s="223"/>
      <c r="J37" s="223"/>
      <c r="K37" s="223"/>
      <c r="L37" s="223"/>
      <c r="M37" s="223"/>
      <c r="N37" s="223"/>
      <c r="O37" s="223"/>
      <c r="P37" s="223"/>
    </row>
    <row r="38" spans="1:16" ht="17.5" x14ac:dyDescent="0.35">
      <c r="A38" s="128"/>
      <c r="B38" s="128"/>
      <c r="C38" s="128"/>
      <c r="D38" s="128"/>
      <c r="E38" s="128"/>
      <c r="F38" s="128"/>
      <c r="G38" s="128"/>
      <c r="H38" s="129"/>
      <c r="I38" s="223"/>
      <c r="J38" s="223"/>
      <c r="K38" s="223"/>
      <c r="L38" s="223"/>
      <c r="M38" s="223"/>
      <c r="N38" s="223"/>
      <c r="O38" s="223"/>
      <c r="P38" s="223"/>
    </row>
    <row r="39" spans="1:16" ht="16.5" customHeight="1" x14ac:dyDescent="0.35">
      <c r="A39" s="128"/>
      <c r="B39" s="128"/>
      <c r="C39" s="128"/>
      <c r="D39" s="128"/>
      <c r="E39" s="128"/>
      <c r="F39" s="128"/>
      <c r="G39" s="128"/>
      <c r="H39" s="129"/>
      <c r="I39" s="223"/>
      <c r="J39" s="223"/>
      <c r="K39" s="223"/>
      <c r="L39" s="223"/>
      <c r="M39" s="223"/>
      <c r="N39" s="223"/>
      <c r="O39" s="223"/>
      <c r="P39" s="223"/>
    </row>
    <row r="40" spans="1:16" ht="14.25" customHeight="1" x14ac:dyDescent="0.35">
      <c r="A40" s="75"/>
      <c r="B40" s="75"/>
      <c r="C40" s="75"/>
      <c r="D40" s="75"/>
      <c r="E40" s="75"/>
      <c r="F40" s="75"/>
      <c r="G40" s="129"/>
      <c r="H40" s="129"/>
      <c r="I40" s="223"/>
      <c r="J40" s="223"/>
      <c r="K40" s="223"/>
      <c r="L40" s="223"/>
      <c r="M40" s="223"/>
      <c r="N40" s="223"/>
      <c r="O40" s="223"/>
      <c r="P40" s="223"/>
    </row>
    <row r="41" spans="1:16" ht="17.5" x14ac:dyDescent="0.35">
      <c r="A41" s="128"/>
      <c r="B41" s="128"/>
      <c r="C41" s="128"/>
      <c r="D41" s="128"/>
      <c r="E41" s="128"/>
      <c r="F41" s="128"/>
      <c r="G41" s="130"/>
      <c r="H41" s="130"/>
      <c r="I41" s="223"/>
      <c r="J41" s="223"/>
      <c r="K41" s="223"/>
      <c r="L41" s="223"/>
      <c r="M41" s="223"/>
      <c r="N41" s="223"/>
      <c r="O41" s="223"/>
      <c r="P41" s="223"/>
    </row>
    <row r="42" spans="1:16" ht="17.5" x14ac:dyDescent="0.35">
      <c r="A42" s="128"/>
      <c r="B42" s="128"/>
      <c r="C42" s="128"/>
      <c r="D42" s="128"/>
      <c r="E42" s="128"/>
      <c r="F42" s="128"/>
      <c r="G42" s="130"/>
      <c r="H42" s="130"/>
      <c r="I42" s="223"/>
      <c r="J42" s="223"/>
      <c r="K42" s="223"/>
      <c r="L42" s="223"/>
      <c r="M42" s="223"/>
      <c r="N42" s="223"/>
      <c r="O42" s="223"/>
      <c r="P42" s="223"/>
    </row>
    <row r="43" spans="1:16" ht="17.5" x14ac:dyDescent="0.35">
      <c r="A43" s="128"/>
      <c r="B43" s="128"/>
      <c r="C43" s="128"/>
      <c r="D43" s="128"/>
      <c r="E43" s="128"/>
      <c r="F43" s="128"/>
      <c r="G43" s="130"/>
      <c r="H43" s="130"/>
      <c r="I43" s="223"/>
      <c r="J43" s="223"/>
      <c r="K43" s="223"/>
      <c r="L43" s="223"/>
      <c r="M43" s="223"/>
      <c r="N43" s="223"/>
      <c r="O43" s="223"/>
      <c r="P43" s="223"/>
    </row>
    <row r="44" spans="1:16" ht="17.5" x14ac:dyDescent="0.35">
      <c r="A44" s="128"/>
      <c r="B44" s="128"/>
      <c r="C44" s="128"/>
      <c r="D44" s="128"/>
      <c r="E44" s="128"/>
      <c r="F44" s="128"/>
      <c r="G44" s="130"/>
      <c r="H44" s="130"/>
      <c r="I44" s="223"/>
      <c r="J44" s="223"/>
      <c r="K44" s="223"/>
      <c r="L44" s="223"/>
      <c r="M44" s="223"/>
      <c r="N44" s="223"/>
      <c r="O44" s="223"/>
      <c r="P44" s="223"/>
    </row>
    <row r="45" spans="1:16" ht="17.5" x14ac:dyDescent="0.35">
      <c r="A45" s="128"/>
      <c r="B45" s="128"/>
      <c r="C45" s="128"/>
      <c r="D45" s="128"/>
      <c r="E45" s="128"/>
      <c r="F45" s="128"/>
      <c r="G45" s="128"/>
      <c r="H45" s="128"/>
      <c r="I45" s="223"/>
      <c r="J45" s="223"/>
      <c r="K45" s="223"/>
      <c r="L45" s="223"/>
      <c r="M45" s="223"/>
      <c r="N45" s="223"/>
      <c r="O45" s="223"/>
      <c r="P45" s="223"/>
    </row>
    <row r="46" spans="1:16" ht="17.5" x14ac:dyDescent="0.35">
      <c r="A46" s="128"/>
      <c r="B46" s="128"/>
      <c r="C46" s="128"/>
      <c r="D46" s="128"/>
      <c r="E46" s="128"/>
      <c r="F46" s="128"/>
      <c r="G46" s="128"/>
      <c r="H46" s="128"/>
      <c r="I46" s="223"/>
      <c r="J46" s="223"/>
      <c r="K46" s="223"/>
      <c r="L46" s="223"/>
      <c r="M46" s="223"/>
      <c r="N46" s="223"/>
      <c r="O46" s="223"/>
      <c r="P46" s="223"/>
    </row>
    <row r="47" spans="1:16" ht="17.5" x14ac:dyDescent="0.35">
      <c r="A47" s="128"/>
      <c r="B47" s="128"/>
      <c r="C47" s="128"/>
      <c r="D47" s="128"/>
      <c r="E47" s="128"/>
      <c r="F47" s="128"/>
      <c r="G47" s="128"/>
      <c r="H47" s="128"/>
      <c r="I47" s="223"/>
      <c r="J47" s="223"/>
      <c r="K47" s="223"/>
      <c r="L47" s="223"/>
      <c r="M47" s="223"/>
      <c r="N47" s="223"/>
      <c r="O47" s="223"/>
      <c r="P47" s="223"/>
    </row>
    <row r="48" spans="1:16" ht="17.5" x14ac:dyDescent="0.35">
      <c r="A48" s="128"/>
      <c r="B48" s="128"/>
      <c r="C48" s="128"/>
      <c r="D48" s="128"/>
      <c r="E48" s="128"/>
      <c r="F48" s="128"/>
      <c r="G48" s="128"/>
      <c r="H48" s="128"/>
      <c r="I48" s="223"/>
      <c r="J48" s="223"/>
      <c r="K48" s="223"/>
      <c r="L48" s="223"/>
      <c r="M48" s="223"/>
      <c r="N48" s="223"/>
      <c r="O48" s="223"/>
      <c r="P48" s="223"/>
    </row>
    <row r="49" spans="1:16" ht="17.5" x14ac:dyDescent="0.35">
      <c r="A49" s="128"/>
      <c r="B49" s="128"/>
      <c r="C49" s="128"/>
      <c r="D49" s="128"/>
      <c r="E49" s="128"/>
      <c r="F49" s="128"/>
      <c r="G49" s="128"/>
      <c r="H49" s="128"/>
      <c r="I49" s="223"/>
      <c r="J49" s="223"/>
      <c r="K49" s="223"/>
      <c r="L49" s="223"/>
      <c r="M49" s="223"/>
      <c r="N49" s="223"/>
      <c r="O49" s="223"/>
      <c r="P49" s="223"/>
    </row>
    <row r="50" spans="1:16" ht="17.5" x14ac:dyDescent="0.35">
      <c r="A50" s="128"/>
      <c r="B50" s="128"/>
      <c r="C50" s="128"/>
      <c r="D50" s="128"/>
      <c r="E50" s="128"/>
      <c r="F50" s="128"/>
      <c r="G50" s="128"/>
      <c r="H50" s="128"/>
      <c r="I50" s="223"/>
      <c r="J50" s="223"/>
      <c r="K50" s="223"/>
      <c r="L50" s="223"/>
      <c r="M50" s="223"/>
      <c r="N50" s="223"/>
      <c r="O50" s="223"/>
      <c r="P50" s="223"/>
    </row>
    <row r="51" spans="1:16" ht="17.5" x14ac:dyDescent="0.35">
      <c r="A51" s="128"/>
      <c r="B51" s="128"/>
      <c r="C51" s="128"/>
      <c r="D51" s="128"/>
      <c r="E51" s="128"/>
      <c r="F51" s="128"/>
      <c r="G51" s="128"/>
      <c r="H51" s="128"/>
      <c r="I51" s="223"/>
      <c r="J51" s="223"/>
      <c r="K51" s="223"/>
      <c r="L51" s="223"/>
      <c r="M51" s="223"/>
      <c r="N51" s="223"/>
      <c r="O51" s="223"/>
      <c r="P51" s="223"/>
    </row>
    <row r="52" spans="1:16" ht="17.5" x14ac:dyDescent="0.35">
      <c r="A52" s="128"/>
      <c r="B52" s="128"/>
      <c r="C52" s="128"/>
      <c r="D52" s="128"/>
      <c r="E52" s="128"/>
      <c r="F52" s="128"/>
      <c r="G52" s="128"/>
      <c r="H52" s="128"/>
      <c r="I52" s="223"/>
      <c r="J52" s="223"/>
      <c r="K52" s="223"/>
      <c r="L52" s="223"/>
      <c r="M52" s="223"/>
      <c r="N52" s="223"/>
      <c r="O52" s="223"/>
      <c r="P52" s="223"/>
    </row>
    <row r="53" spans="1:16" ht="17.5" x14ac:dyDescent="0.35">
      <c r="A53" s="128"/>
      <c r="B53" s="128"/>
      <c r="C53" s="128"/>
      <c r="D53" s="128"/>
      <c r="E53" s="128"/>
      <c r="F53" s="128"/>
      <c r="G53" s="128"/>
      <c r="H53" s="128"/>
      <c r="I53" s="223"/>
      <c r="J53" s="223"/>
      <c r="K53" s="223"/>
      <c r="L53" s="223"/>
      <c r="M53" s="223"/>
      <c r="N53" s="223"/>
      <c r="O53" s="223"/>
      <c r="P53" s="223"/>
    </row>
    <row r="54" spans="1:16" ht="17.5" x14ac:dyDescent="0.35">
      <c r="A54" s="128"/>
      <c r="B54" s="128"/>
      <c r="C54" s="128"/>
      <c r="D54" s="128"/>
      <c r="E54" s="128"/>
      <c r="F54" s="128"/>
      <c r="G54" s="128"/>
      <c r="H54" s="128"/>
      <c r="I54" s="223"/>
      <c r="J54" s="223"/>
      <c r="K54" s="223"/>
      <c r="L54" s="223"/>
      <c r="M54" s="223"/>
      <c r="N54" s="223"/>
      <c r="O54" s="223"/>
      <c r="P54" s="223"/>
    </row>
    <row r="55" spans="1:16" ht="17.5" x14ac:dyDescent="0.35">
      <c r="A55" s="128"/>
      <c r="B55" s="128"/>
      <c r="C55" s="128"/>
      <c r="D55" s="128"/>
      <c r="E55" s="128"/>
      <c r="F55" s="128"/>
      <c r="G55" s="128"/>
      <c r="H55" s="128"/>
      <c r="I55" s="223"/>
      <c r="J55" s="223"/>
      <c r="K55" s="223"/>
      <c r="L55" s="223"/>
      <c r="M55" s="223"/>
      <c r="N55" s="223"/>
      <c r="O55" s="223"/>
      <c r="P55" s="223"/>
    </row>
    <row r="56" spans="1:16" ht="100.25" customHeight="1" x14ac:dyDescent="0.35">
      <c r="A56" s="128"/>
      <c r="B56" s="128"/>
      <c r="C56" s="128"/>
      <c r="D56" s="128"/>
      <c r="E56" s="128"/>
      <c r="F56" s="128"/>
      <c r="G56" s="128"/>
      <c r="H56" s="128"/>
      <c r="I56" s="223"/>
      <c r="J56" s="223"/>
      <c r="K56" s="223"/>
      <c r="L56" s="223"/>
      <c r="M56" s="223"/>
      <c r="N56" s="223"/>
      <c r="O56" s="223"/>
      <c r="P56" s="223"/>
    </row>
    <row r="57" spans="1:16" x14ac:dyDescent="0.35"/>
    <row r="58" spans="1:16" hidden="1" x14ac:dyDescent="0.35"/>
    <row r="59" spans="1:16" hidden="1" x14ac:dyDescent="0.35"/>
    <row r="60" spans="1:16" hidden="1" x14ac:dyDescent="0.35"/>
    <row r="61" spans="1:16" hidden="1" x14ac:dyDescent="0.35"/>
    <row r="62" spans="1:16" hidden="1" x14ac:dyDescent="0.35"/>
    <row r="63" spans="1:16" hidden="1" x14ac:dyDescent="0.35">
      <c r="A63" s="100"/>
      <c r="B63" s="100"/>
      <c r="C63" s="100"/>
      <c r="D63" s="100"/>
      <c r="E63" s="100"/>
      <c r="F63" s="100"/>
      <c r="G63" s="100"/>
      <c r="H63" s="100"/>
    </row>
  </sheetData>
  <sheetProtection algorithmName="SHA-512" hashValue="lKJTWbgnUycl3X91/9nu1VVsVK3nVDF6y4t++RbKOUu0weppKDwFnVrjZa6yFLMuxZhimVzSZmL2dr4OUgfpAw==" saltValue="d4UR5RCw41cVvL8cASdQag==" spinCount="100000" sheet="1" objects="1" scenarios="1"/>
  <mergeCells count="6">
    <mergeCell ref="A1:P1"/>
    <mergeCell ref="A6:C23"/>
    <mergeCell ref="E6:G23"/>
    <mergeCell ref="I6:P56"/>
    <mergeCell ref="A25:C35"/>
    <mergeCell ref="E25:G34"/>
  </mergeCells>
  <pageMargins left="0.7" right="0.7" top="0.75" bottom="0.75" header="0.3" footer="0.3"/>
  <pageSetup paperSize="9" orientation="portrait" r:id="rId1"/>
  <colBreaks count="2" manualBreakCount="2">
    <brk id="8" max="1048575" man="1"/>
    <brk id="16"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A1:O1048576"/>
  <sheetViews>
    <sheetView showGridLines="0" zoomScale="70" zoomScaleNormal="70" zoomScalePageLayoutView="85" workbookViewId="0">
      <pane ySplit="4" topLeftCell="A5" activePane="bottomLeft" state="frozen"/>
      <selection activeCell="E8" sqref="E8"/>
      <selection pane="bottomLeft" activeCell="A3" sqref="A3"/>
    </sheetView>
  </sheetViews>
  <sheetFormatPr baseColWidth="10" defaultColWidth="0" defaultRowHeight="14" zeroHeight="1" x14ac:dyDescent="0.3"/>
  <cols>
    <col min="1" max="1" width="28.08984375" style="5" customWidth="1"/>
    <col min="2" max="2" width="26" style="5" customWidth="1"/>
    <col min="3" max="3" width="21" style="5" customWidth="1"/>
    <col min="4" max="5" width="15.6328125" style="5" customWidth="1"/>
    <col min="6" max="10" width="16.08984375" style="48" customWidth="1"/>
    <col min="11" max="11" width="20.08984375" style="48" customWidth="1"/>
    <col min="12" max="12" width="28.54296875" style="48" customWidth="1"/>
    <col min="13" max="13" width="10.36328125" style="25" hidden="1" customWidth="1"/>
    <col min="14" max="16384" width="10.36328125" style="5" hidden="1"/>
  </cols>
  <sheetData>
    <row r="1" spans="1:13" ht="33.75" customHeight="1" x14ac:dyDescent="0.3">
      <c r="A1" s="224" t="s">
        <v>3</v>
      </c>
      <c r="B1" s="224"/>
      <c r="C1" s="224"/>
      <c r="D1" s="224"/>
      <c r="E1" s="224"/>
      <c r="F1" s="224"/>
      <c r="G1" s="224"/>
      <c r="H1" s="224"/>
      <c r="I1" s="224"/>
      <c r="J1" s="224"/>
      <c r="K1" s="224"/>
      <c r="L1" s="224"/>
    </row>
    <row r="2" spans="1:13" ht="14.25" customHeight="1" x14ac:dyDescent="0.3">
      <c r="A2" s="30"/>
      <c r="B2" s="30"/>
      <c r="C2" s="30"/>
      <c r="D2" s="30"/>
      <c r="E2" s="30"/>
      <c r="F2" s="30"/>
      <c r="G2" s="30"/>
      <c r="H2" s="30"/>
      <c r="I2" s="30"/>
      <c r="J2" s="30"/>
      <c r="K2" s="30"/>
      <c r="L2" s="30"/>
    </row>
    <row r="3" spans="1:13" ht="25.5" customHeight="1" x14ac:dyDescent="0.3">
      <c r="A3" s="202" t="s">
        <v>26</v>
      </c>
      <c r="B3" s="31"/>
      <c r="C3" s="31"/>
      <c r="D3" s="32"/>
      <c r="E3" s="32"/>
      <c r="F3" s="32"/>
      <c r="G3" s="32"/>
      <c r="H3" s="32"/>
      <c r="I3" s="32"/>
      <c r="J3" s="32"/>
      <c r="K3" s="32"/>
      <c r="L3" s="32"/>
    </row>
    <row r="4" spans="1:13" ht="14.25" customHeight="1" x14ac:dyDescent="0.3">
      <c r="A4" s="30"/>
      <c r="B4" s="31"/>
      <c r="C4" s="31"/>
      <c r="D4" s="32"/>
      <c r="E4" s="32"/>
      <c r="F4" s="32"/>
      <c r="G4" s="32"/>
      <c r="H4" s="32"/>
      <c r="I4" s="32"/>
      <c r="J4" s="32"/>
      <c r="K4" s="32"/>
      <c r="L4" s="32"/>
    </row>
    <row r="5" spans="1:13" ht="25" x14ac:dyDescent="0.5">
      <c r="A5" s="120" t="s">
        <v>27</v>
      </c>
      <c r="B5" s="120"/>
      <c r="C5" s="120"/>
      <c r="D5" s="120"/>
      <c r="E5" s="120"/>
      <c r="F5" s="120"/>
      <c r="G5" s="120"/>
      <c r="H5" s="120"/>
      <c r="I5" s="120"/>
      <c r="J5" s="120"/>
      <c r="K5" s="120"/>
      <c r="L5" s="120"/>
    </row>
    <row r="6" spans="1:13" x14ac:dyDescent="0.3">
      <c r="A6" s="291" t="s">
        <v>28</v>
      </c>
      <c r="B6" s="292"/>
      <c r="C6" s="292"/>
      <c r="D6" s="292"/>
      <c r="E6" s="292"/>
      <c r="F6" s="292"/>
      <c r="G6" s="292"/>
      <c r="H6" s="292"/>
      <c r="I6" s="292"/>
      <c r="J6" s="292"/>
      <c r="K6" s="292"/>
      <c r="L6" s="293"/>
    </row>
    <row r="7" spans="1:13" s="34" customFormat="1" ht="38.25" customHeight="1" x14ac:dyDescent="0.3">
      <c r="A7" s="294" t="s">
        <v>29</v>
      </c>
      <c r="B7" s="295"/>
      <c r="C7" s="295"/>
      <c r="D7" s="295"/>
      <c r="E7" s="295"/>
      <c r="F7" s="295"/>
      <c r="G7" s="295"/>
      <c r="H7" s="295"/>
      <c r="I7" s="295"/>
      <c r="J7" s="295"/>
      <c r="K7" s="295"/>
      <c r="L7" s="6" t="s">
        <v>30</v>
      </c>
      <c r="M7" s="33"/>
    </row>
    <row r="8" spans="1:13" s="34" customFormat="1" ht="23" x14ac:dyDescent="0.35">
      <c r="A8" s="296"/>
      <c r="B8" s="297"/>
      <c r="C8" s="297"/>
      <c r="D8" s="297"/>
      <c r="E8" s="297"/>
      <c r="F8" s="297"/>
      <c r="G8" s="297"/>
      <c r="H8" s="297"/>
      <c r="I8" s="297"/>
      <c r="J8" s="297"/>
      <c r="K8" s="297"/>
      <c r="L8" s="7">
        <f>støtteark!B9</f>
        <v>0</v>
      </c>
      <c r="M8" s="33"/>
    </row>
    <row r="9" spans="1:13" s="34" customFormat="1" ht="23.25" customHeight="1" x14ac:dyDescent="0.35">
      <c r="A9" s="296"/>
      <c r="B9" s="297"/>
      <c r="C9" s="297"/>
      <c r="D9" s="297"/>
      <c r="E9" s="297"/>
      <c r="F9" s="297"/>
      <c r="G9" s="297"/>
      <c r="H9" s="297"/>
      <c r="I9" s="297"/>
      <c r="J9" s="297"/>
      <c r="K9" s="297"/>
      <c r="L9" s="35"/>
      <c r="M9" s="33"/>
    </row>
    <row r="10" spans="1:13" ht="25" x14ac:dyDescent="0.5">
      <c r="A10" s="120" t="s">
        <v>31</v>
      </c>
      <c r="B10" s="120"/>
      <c r="C10" s="120"/>
      <c r="D10" s="120"/>
      <c r="E10" s="120"/>
      <c r="F10" s="120"/>
      <c r="G10" s="120"/>
      <c r="H10" s="120"/>
      <c r="I10" s="120"/>
      <c r="J10" s="120"/>
      <c r="K10" s="120"/>
      <c r="L10" s="120"/>
    </row>
    <row r="11" spans="1:13" ht="18" x14ac:dyDescent="0.4">
      <c r="A11" s="263" t="s">
        <v>8</v>
      </c>
      <c r="B11" s="263" t="s">
        <v>32</v>
      </c>
      <c r="C11" s="263" t="s">
        <v>33</v>
      </c>
      <c r="D11" s="263" t="s">
        <v>34</v>
      </c>
      <c r="E11" s="263" t="s">
        <v>35</v>
      </c>
      <c r="F11" s="252" t="s">
        <v>36</v>
      </c>
      <c r="G11" s="252"/>
      <c r="H11" s="252"/>
      <c r="I11" s="252"/>
      <c r="J11" s="252"/>
      <c r="K11" s="253" t="s">
        <v>37</v>
      </c>
      <c r="L11" s="288"/>
    </row>
    <row r="12" spans="1:13" ht="18" x14ac:dyDescent="0.3">
      <c r="A12" s="263"/>
      <c r="B12" s="263"/>
      <c r="C12" s="263"/>
      <c r="D12" s="263"/>
      <c r="E12" s="263"/>
      <c r="F12" s="131" t="s">
        <v>38</v>
      </c>
      <c r="G12" s="131" t="s">
        <v>39</v>
      </c>
      <c r="H12" s="131" t="s">
        <v>40</v>
      </c>
      <c r="I12" s="131" t="s">
        <v>41</v>
      </c>
      <c r="J12" s="131" t="s">
        <v>42</v>
      </c>
      <c r="K12" s="255"/>
      <c r="L12" s="289"/>
    </row>
    <row r="13" spans="1:13" s="28" customFormat="1" ht="99.75" customHeight="1" x14ac:dyDescent="0.35">
      <c r="A13" s="27" t="s">
        <v>43</v>
      </c>
      <c r="B13" s="27" t="s">
        <v>44</v>
      </c>
      <c r="C13" s="27" t="s">
        <v>45</v>
      </c>
      <c r="D13" s="27" t="s">
        <v>46</v>
      </c>
      <c r="E13" s="27" t="s">
        <v>47</v>
      </c>
      <c r="F13" s="36" t="s">
        <v>48</v>
      </c>
      <c r="G13" s="36" t="s">
        <v>49</v>
      </c>
      <c r="H13" s="36" t="s">
        <v>50</v>
      </c>
      <c r="I13" s="36" t="s">
        <v>51</v>
      </c>
      <c r="J13" s="36" t="s">
        <v>52</v>
      </c>
      <c r="K13" s="282" t="s">
        <v>53</v>
      </c>
      <c r="L13" s="283"/>
      <c r="M13" s="37"/>
    </row>
    <row r="14" spans="1:13" s="28" customFormat="1" ht="14.5" x14ac:dyDescent="0.35">
      <c r="A14" s="264" t="s">
        <v>54</v>
      </c>
      <c r="B14" s="265"/>
      <c r="C14" s="265"/>
      <c r="D14" s="265"/>
      <c r="E14" s="265"/>
      <c r="F14" s="265"/>
      <c r="G14" s="265"/>
      <c r="H14" s="265"/>
      <c r="I14" s="265"/>
      <c r="J14" s="265"/>
      <c r="K14" s="265"/>
      <c r="L14" s="284"/>
      <c r="M14" s="37"/>
    </row>
    <row r="15" spans="1:13" s="28" customFormat="1" ht="43.5" x14ac:dyDescent="0.35">
      <c r="A15" s="29" t="s">
        <v>55</v>
      </c>
      <c r="B15" s="29" t="s">
        <v>56</v>
      </c>
      <c r="C15" s="29" t="s">
        <v>57</v>
      </c>
      <c r="D15" s="29" t="s">
        <v>58</v>
      </c>
      <c r="E15" s="29" t="s">
        <v>59</v>
      </c>
      <c r="F15" s="38">
        <v>0</v>
      </c>
      <c r="G15" s="38">
        <v>0</v>
      </c>
      <c r="H15" s="38">
        <v>100000</v>
      </c>
      <c r="I15" s="38">
        <v>250000</v>
      </c>
      <c r="J15" s="38">
        <v>250000</v>
      </c>
      <c r="K15" s="290" t="s">
        <v>60</v>
      </c>
      <c r="L15" s="290"/>
      <c r="M15" s="37"/>
    </row>
    <row r="16" spans="1:13" s="28" customFormat="1" ht="9.9" customHeight="1" x14ac:dyDescent="0.35">
      <c r="A16" s="266"/>
      <c r="B16" s="267"/>
      <c r="C16" s="267"/>
      <c r="D16" s="267"/>
      <c r="E16" s="267"/>
      <c r="F16" s="267"/>
      <c r="G16" s="267"/>
      <c r="H16" s="267"/>
      <c r="I16" s="267"/>
      <c r="J16" s="267"/>
      <c r="K16" s="267"/>
      <c r="L16" s="268"/>
      <c r="M16" s="37"/>
    </row>
    <row r="17" spans="1:15" s="28" customFormat="1" ht="14.25" customHeight="1" x14ac:dyDescent="0.35">
      <c r="A17" s="269" t="s">
        <v>61</v>
      </c>
      <c r="B17" s="270"/>
      <c r="C17" s="270"/>
      <c r="D17" s="270"/>
      <c r="E17" s="270"/>
      <c r="F17" s="270"/>
      <c r="G17" s="270"/>
      <c r="H17" s="270"/>
      <c r="I17" s="270"/>
      <c r="J17" s="270"/>
      <c r="K17" s="270"/>
      <c r="L17" s="271"/>
      <c r="M17" s="37"/>
    </row>
    <row r="18" spans="1:15" s="186" customFormat="1" x14ac:dyDescent="0.35">
      <c r="A18" s="39" t="str">
        <f t="shared" ref="A18" si="0">IF(N18&lt;999,INDEX(gevinster,N18,4),"")</f>
        <v/>
      </c>
      <c r="B18" s="4"/>
      <c r="C18" s="4"/>
      <c r="D18" s="4"/>
      <c r="E18" s="4"/>
      <c r="F18" s="8"/>
      <c r="G18" s="8"/>
      <c r="H18" s="8"/>
      <c r="I18" s="8"/>
      <c r="J18" s="8"/>
      <c r="K18" s="275"/>
      <c r="L18" s="276"/>
      <c r="M18" s="191" t="str">
        <f>A18</f>
        <v/>
      </c>
      <c r="N18" s="186">
        <f t="array" ref="N18">SMALL(ROW('Endrings- og gevinstoversikt_m.'!$C$26:$C$55)*IF('Endrings- og gevinstoversikt_m.'!$C$26:$C$55="Unngåtte kostnader",1,999),O18)</f>
        <v>25974</v>
      </c>
      <c r="O18" s="186">
        <v>1</v>
      </c>
    </row>
    <row r="19" spans="1:15" s="186" customFormat="1" x14ac:dyDescent="0.35">
      <c r="A19" s="39" t="str">
        <f t="shared" ref="A19" si="1">IF(N19&lt;999,INDEX(gevinster,N19,4),"")</f>
        <v/>
      </c>
      <c r="B19" s="4"/>
      <c r="C19" s="4"/>
      <c r="D19" s="4"/>
      <c r="E19" s="4"/>
      <c r="F19" s="8"/>
      <c r="G19" s="8"/>
      <c r="H19" s="8"/>
      <c r="I19" s="8"/>
      <c r="J19" s="8"/>
      <c r="K19" s="275"/>
      <c r="L19" s="276"/>
      <c r="M19" s="191" t="str">
        <f t="shared" ref="M19:M82" si="2">A19</f>
        <v/>
      </c>
      <c r="N19" s="186">
        <f t="array" ref="N19">SMALL(ROW('Endrings- og gevinstoversikt_m.'!$C$26:$C$55)*IF('Endrings- og gevinstoversikt_m.'!$C$26:$C$55="Unngåtte kostnader",1,999),O19)</f>
        <v>26973</v>
      </c>
      <c r="O19" s="186">
        <v>2</v>
      </c>
    </row>
    <row r="20" spans="1:15" s="186" customFormat="1" x14ac:dyDescent="0.35">
      <c r="A20" s="39" t="str">
        <f t="shared" ref="A20" si="3">IF(N20&lt;999,INDEX(gevinster,N20,4),"")</f>
        <v/>
      </c>
      <c r="B20" s="4"/>
      <c r="C20" s="4"/>
      <c r="D20" s="4"/>
      <c r="E20" s="4"/>
      <c r="F20" s="8"/>
      <c r="G20" s="8"/>
      <c r="H20" s="49"/>
      <c r="I20" s="8"/>
      <c r="J20" s="8"/>
      <c r="K20" s="275"/>
      <c r="L20" s="276"/>
      <c r="M20" s="191" t="str">
        <f t="shared" si="2"/>
        <v/>
      </c>
      <c r="N20" s="186">
        <f t="array" ref="N20">SMALL(ROW('Endrings- og gevinstoversikt_m.'!$C$26:$C$55)*IF('Endrings- og gevinstoversikt_m.'!$C$26:$C$55="Unngåtte kostnader",1,999),O20)</f>
        <v>27972</v>
      </c>
      <c r="O20" s="186">
        <v>3</v>
      </c>
    </row>
    <row r="21" spans="1:15" s="186" customFormat="1" x14ac:dyDescent="0.35">
      <c r="A21" s="39" t="str">
        <f t="shared" ref="A21" si="4">IF(N21&lt;999,INDEX(gevinster,N21,4),"")</f>
        <v/>
      </c>
      <c r="B21" s="4"/>
      <c r="C21" s="4"/>
      <c r="D21" s="4"/>
      <c r="E21" s="4"/>
      <c r="F21" s="8"/>
      <c r="G21" s="8"/>
      <c r="H21" s="8"/>
      <c r="I21" s="8"/>
      <c r="J21" s="8"/>
      <c r="K21" s="275"/>
      <c r="L21" s="276"/>
      <c r="M21" s="191" t="str">
        <f t="shared" si="2"/>
        <v/>
      </c>
      <c r="N21" s="186">
        <f t="array" ref="N21">SMALL(ROW('Endrings- og gevinstoversikt_m.'!$C$26:$C$55)*IF('Endrings- og gevinstoversikt_m.'!$C$26:$C$55="Unngåtte kostnader",1,999),O21)</f>
        <v>28971</v>
      </c>
      <c r="O21" s="186">
        <v>4</v>
      </c>
    </row>
    <row r="22" spans="1:15" s="186" customFormat="1" x14ac:dyDescent="0.35">
      <c r="A22" s="39" t="str">
        <f t="shared" ref="A22" si="5">IF(N22&lt;999,INDEX(gevinster,N22,4),"")</f>
        <v/>
      </c>
      <c r="B22" s="4"/>
      <c r="C22" s="4"/>
      <c r="D22" s="4"/>
      <c r="E22" s="4"/>
      <c r="F22" s="8"/>
      <c r="G22" s="8"/>
      <c r="H22" s="8"/>
      <c r="I22" s="8"/>
      <c r="J22" s="8"/>
      <c r="K22" s="275"/>
      <c r="L22" s="276"/>
      <c r="M22" s="191" t="str">
        <f t="shared" si="2"/>
        <v/>
      </c>
      <c r="N22" s="186">
        <f t="array" ref="N22">SMALL(ROW('Endrings- og gevinstoversikt_m.'!$C$26:$C$55)*IF('Endrings- og gevinstoversikt_m.'!$C$26:$C$55="Unngåtte kostnader",1,999),O22)</f>
        <v>29970</v>
      </c>
      <c r="O22" s="186">
        <v>5</v>
      </c>
    </row>
    <row r="23" spans="1:15" s="186" customFormat="1" x14ac:dyDescent="0.35">
      <c r="A23" s="39" t="str">
        <f t="shared" ref="A23" si="6">IF(N23&lt;999,INDEX(gevinster,N23,4),"")</f>
        <v/>
      </c>
      <c r="B23" s="4"/>
      <c r="C23" s="4"/>
      <c r="D23" s="4"/>
      <c r="E23" s="4"/>
      <c r="F23" s="8"/>
      <c r="G23" s="8"/>
      <c r="H23" s="8"/>
      <c r="I23" s="8"/>
      <c r="J23" s="8"/>
      <c r="K23" s="275"/>
      <c r="L23" s="276"/>
      <c r="M23" s="191" t="str">
        <f t="shared" si="2"/>
        <v/>
      </c>
      <c r="N23" s="186">
        <f t="array" ref="N23">SMALL(ROW('Endrings- og gevinstoversikt_m.'!$C$26:$C$55)*IF('Endrings- og gevinstoversikt_m.'!$C$26:$C$55="Unngåtte kostnader",1,999),O23)</f>
        <v>30969</v>
      </c>
      <c r="O23" s="186">
        <v>6</v>
      </c>
    </row>
    <row r="24" spans="1:15" s="186" customFormat="1" x14ac:dyDescent="0.35">
      <c r="A24" s="39" t="str">
        <f t="shared" ref="A24" si="7">IF(N24&lt;999,INDEX(gevinster,N24,4),"")</f>
        <v/>
      </c>
      <c r="B24" s="4"/>
      <c r="C24" s="4"/>
      <c r="D24" s="4"/>
      <c r="E24" s="4"/>
      <c r="F24" s="8"/>
      <c r="G24" s="8"/>
      <c r="H24" s="8"/>
      <c r="I24" s="8"/>
      <c r="J24" s="8"/>
      <c r="K24" s="275"/>
      <c r="L24" s="276"/>
      <c r="M24" s="191" t="str">
        <f t="shared" si="2"/>
        <v/>
      </c>
      <c r="N24" s="186">
        <f t="array" ref="N24">SMALL(ROW('Endrings- og gevinstoversikt_m.'!$C$26:$C$55)*IF('Endrings- og gevinstoversikt_m.'!$C$26:$C$55="Unngåtte kostnader",1,999),O24)</f>
        <v>31968</v>
      </c>
      <c r="O24" s="186">
        <v>7</v>
      </c>
    </row>
    <row r="25" spans="1:15" s="186" customFormat="1" x14ac:dyDescent="0.35">
      <c r="A25" s="39" t="str">
        <f t="shared" ref="A25" si="8">IF(N25&lt;999,INDEX(gevinster,N25,4),"")</f>
        <v/>
      </c>
      <c r="B25" s="4"/>
      <c r="C25" s="4"/>
      <c r="D25" s="4"/>
      <c r="E25" s="4"/>
      <c r="F25" s="8"/>
      <c r="G25" s="8"/>
      <c r="H25" s="8"/>
      <c r="I25" s="8"/>
      <c r="J25" s="8"/>
      <c r="K25" s="275"/>
      <c r="L25" s="276"/>
      <c r="M25" s="191" t="str">
        <f t="shared" si="2"/>
        <v/>
      </c>
      <c r="N25" s="186">
        <f t="array" ref="N25">SMALL(ROW('Endrings- og gevinstoversikt_m.'!$C$26:$C$55)*IF('Endrings- og gevinstoversikt_m.'!$C$26:$C$55="Unngåtte kostnader",1,999),O25)</f>
        <v>32967</v>
      </c>
      <c r="O25" s="186">
        <v>8</v>
      </c>
    </row>
    <row r="26" spans="1:15" s="186" customFormat="1" x14ac:dyDescent="0.35">
      <c r="A26" s="39" t="str">
        <f t="shared" ref="A26" si="9">IF(N26&lt;999,INDEX(gevinster,N26,4),"")</f>
        <v/>
      </c>
      <c r="B26" s="4"/>
      <c r="C26" s="4"/>
      <c r="D26" s="4"/>
      <c r="E26" s="4"/>
      <c r="F26" s="8"/>
      <c r="G26" s="8"/>
      <c r="H26" s="8"/>
      <c r="I26" s="8"/>
      <c r="J26" s="8"/>
      <c r="K26" s="275"/>
      <c r="L26" s="276"/>
      <c r="M26" s="191" t="str">
        <f t="shared" si="2"/>
        <v/>
      </c>
      <c r="N26" s="186">
        <f t="array" ref="N26">SMALL(ROW('Endrings- og gevinstoversikt_m.'!$C$26:$C$55)*IF('Endrings- og gevinstoversikt_m.'!$C$26:$C$55="Unngåtte kostnader",1,999),O26)</f>
        <v>33966</v>
      </c>
      <c r="O26" s="186">
        <v>9</v>
      </c>
    </row>
    <row r="27" spans="1:15" s="186" customFormat="1" x14ac:dyDescent="0.35">
      <c r="A27" s="39" t="str">
        <f t="shared" ref="A27" si="10">IF(N27&lt;999,INDEX(gevinster,N27,4),"")</f>
        <v/>
      </c>
      <c r="B27" s="4"/>
      <c r="C27" s="4"/>
      <c r="D27" s="4"/>
      <c r="E27" s="4"/>
      <c r="F27" s="8"/>
      <c r="G27" s="8"/>
      <c r="H27" s="8"/>
      <c r="I27" s="8"/>
      <c r="J27" s="8"/>
      <c r="K27" s="275"/>
      <c r="L27" s="276"/>
      <c r="M27" s="191" t="str">
        <f t="shared" si="2"/>
        <v/>
      </c>
      <c r="N27" s="186">
        <f t="array" ref="N27">SMALL(ROW('Endrings- og gevinstoversikt_m.'!$C$26:$C$55)*IF('Endrings- og gevinstoversikt_m.'!$C$26:$C$55="Unngåtte kostnader",1,999),O27)</f>
        <v>34965</v>
      </c>
      <c r="O27" s="186">
        <v>10</v>
      </c>
    </row>
    <row r="28" spans="1:15" s="28" customFormat="1" ht="9.9" customHeight="1" x14ac:dyDescent="0.35">
      <c r="A28" s="272"/>
      <c r="B28" s="273"/>
      <c r="C28" s="273"/>
      <c r="D28" s="273"/>
      <c r="E28" s="273"/>
      <c r="F28" s="273"/>
      <c r="G28" s="273"/>
      <c r="H28" s="273"/>
      <c r="I28" s="273"/>
      <c r="J28" s="273"/>
      <c r="K28" s="273"/>
      <c r="L28" s="274"/>
      <c r="M28" s="37">
        <f t="shared" si="2"/>
        <v>0</v>
      </c>
    </row>
    <row r="29" spans="1:15" s="28" customFormat="1" ht="14.25" customHeight="1" x14ac:dyDescent="0.35">
      <c r="A29" s="269" t="s">
        <v>62</v>
      </c>
      <c r="B29" s="270"/>
      <c r="C29" s="270"/>
      <c r="D29" s="270"/>
      <c r="E29" s="270"/>
      <c r="F29" s="270"/>
      <c r="G29" s="270"/>
      <c r="H29" s="270"/>
      <c r="I29" s="270"/>
      <c r="J29" s="270"/>
      <c r="K29" s="270"/>
      <c r="L29" s="271"/>
      <c r="M29" s="37"/>
    </row>
    <row r="30" spans="1:15" s="186" customFormat="1" x14ac:dyDescent="0.35">
      <c r="A30" s="24"/>
      <c r="B30" s="4"/>
      <c r="C30" s="4"/>
      <c r="D30" s="4"/>
      <c r="E30" s="4"/>
      <c r="F30" s="8"/>
      <c r="G30" s="8"/>
      <c r="H30" s="8"/>
      <c r="I30" s="8"/>
      <c r="J30" s="8"/>
      <c r="K30" s="275"/>
      <c r="L30" s="276"/>
      <c r="M30" s="191">
        <f t="shared" si="2"/>
        <v>0</v>
      </c>
    </row>
    <row r="31" spans="1:15" s="186" customFormat="1" x14ac:dyDescent="0.35">
      <c r="A31" s="24"/>
      <c r="B31" s="4"/>
      <c r="C31" s="4"/>
      <c r="D31" s="4"/>
      <c r="E31" s="4"/>
      <c r="F31" s="8"/>
      <c r="G31" s="8"/>
      <c r="H31" s="8"/>
      <c r="I31" s="8"/>
      <c r="J31" s="8"/>
      <c r="K31" s="275"/>
      <c r="L31" s="276"/>
      <c r="M31" s="191">
        <f t="shared" si="2"/>
        <v>0</v>
      </c>
    </row>
    <row r="32" spans="1:15" s="186" customFormat="1" x14ac:dyDescent="0.35">
      <c r="A32" s="24"/>
      <c r="B32" s="4"/>
      <c r="C32" s="4"/>
      <c r="D32" s="4"/>
      <c r="E32" s="4"/>
      <c r="F32" s="49"/>
      <c r="G32" s="8"/>
      <c r="H32" s="8"/>
      <c r="I32" s="8"/>
      <c r="J32" s="8"/>
      <c r="K32" s="275"/>
      <c r="L32" s="276"/>
      <c r="M32" s="191">
        <f t="shared" si="2"/>
        <v>0</v>
      </c>
    </row>
    <row r="33" spans="1:15" s="186" customFormat="1" x14ac:dyDescent="0.35">
      <c r="A33" s="24"/>
      <c r="B33" s="4"/>
      <c r="C33" s="4"/>
      <c r="D33" s="4"/>
      <c r="E33" s="4"/>
      <c r="F33" s="8"/>
      <c r="G33" s="8"/>
      <c r="H33" s="8"/>
      <c r="I33" s="8"/>
      <c r="J33" s="8"/>
      <c r="K33" s="275"/>
      <c r="L33" s="276"/>
      <c r="M33" s="191">
        <f t="shared" si="2"/>
        <v>0</v>
      </c>
    </row>
    <row r="34" spans="1:15" s="186" customFormat="1" x14ac:dyDescent="0.35">
      <c r="A34" s="24"/>
      <c r="B34" s="4"/>
      <c r="C34" s="4"/>
      <c r="D34" s="4"/>
      <c r="E34" s="4"/>
      <c r="F34" s="8"/>
      <c r="G34" s="8"/>
      <c r="H34" s="8"/>
      <c r="I34" s="8"/>
      <c r="J34" s="8"/>
      <c r="K34" s="275"/>
      <c r="L34" s="276"/>
      <c r="M34" s="191">
        <f t="shared" si="2"/>
        <v>0</v>
      </c>
    </row>
    <row r="35" spans="1:15" s="186" customFormat="1" x14ac:dyDescent="0.35">
      <c r="A35" s="24"/>
      <c r="B35" s="4"/>
      <c r="C35" s="4"/>
      <c r="D35" s="4"/>
      <c r="E35" s="4"/>
      <c r="F35" s="8"/>
      <c r="G35" s="8"/>
      <c r="H35" s="8"/>
      <c r="I35" s="8"/>
      <c r="J35" s="8"/>
      <c r="K35" s="275"/>
      <c r="L35" s="276"/>
      <c r="M35" s="191">
        <f t="shared" si="2"/>
        <v>0</v>
      </c>
    </row>
    <row r="36" spans="1:15" s="186" customFormat="1" x14ac:dyDescent="0.35">
      <c r="A36" s="24"/>
      <c r="B36" s="4"/>
      <c r="C36" s="4"/>
      <c r="D36" s="9"/>
      <c r="E36" s="9"/>
      <c r="F36" s="8"/>
      <c r="G36" s="8"/>
      <c r="H36" s="8"/>
      <c r="I36" s="8"/>
      <c r="J36" s="8"/>
      <c r="K36" s="275"/>
      <c r="L36" s="276"/>
      <c r="M36" s="191">
        <f t="shared" si="2"/>
        <v>0</v>
      </c>
    </row>
    <row r="37" spans="1:15" s="186" customFormat="1" x14ac:dyDescent="0.35">
      <c r="A37" s="24"/>
      <c r="B37" s="4"/>
      <c r="C37" s="4"/>
      <c r="D37" s="4"/>
      <c r="E37" s="4"/>
      <c r="F37" s="8"/>
      <c r="G37" s="8"/>
      <c r="H37" s="8"/>
      <c r="I37" s="8"/>
      <c r="J37" s="8"/>
      <c r="K37" s="275"/>
      <c r="L37" s="276"/>
      <c r="M37" s="191">
        <f t="shared" si="2"/>
        <v>0</v>
      </c>
    </row>
    <row r="38" spans="1:15" s="186" customFormat="1" x14ac:dyDescent="0.35">
      <c r="A38" s="24"/>
      <c r="B38" s="4"/>
      <c r="C38" s="4"/>
      <c r="D38" s="4"/>
      <c r="E38" s="4"/>
      <c r="F38" s="8"/>
      <c r="G38" s="8"/>
      <c r="H38" s="8"/>
      <c r="I38" s="8"/>
      <c r="J38" s="8"/>
      <c r="K38" s="275"/>
      <c r="L38" s="276"/>
      <c r="M38" s="191">
        <f t="shared" si="2"/>
        <v>0</v>
      </c>
    </row>
    <row r="39" spans="1:15" s="186" customFormat="1" x14ac:dyDescent="0.35">
      <c r="A39" s="24"/>
      <c r="B39" s="4"/>
      <c r="C39" s="4"/>
      <c r="D39" s="4"/>
      <c r="E39" s="4"/>
      <c r="F39" s="8"/>
      <c r="G39" s="8"/>
      <c r="H39" s="8"/>
      <c r="I39" s="8"/>
      <c r="J39" s="8"/>
      <c r="K39" s="275"/>
      <c r="L39" s="276"/>
      <c r="M39" s="191">
        <f t="shared" si="2"/>
        <v>0</v>
      </c>
    </row>
    <row r="40" spans="1:15" ht="25" x14ac:dyDescent="0.5">
      <c r="A40" s="120" t="s">
        <v>63</v>
      </c>
      <c r="B40" s="120"/>
      <c r="C40" s="120"/>
      <c r="D40" s="120"/>
      <c r="E40" s="120"/>
      <c r="F40" s="120"/>
      <c r="G40" s="120"/>
      <c r="H40" s="120"/>
      <c r="I40" s="120"/>
      <c r="J40" s="120"/>
      <c r="K40" s="120"/>
      <c r="L40" s="120"/>
      <c r="M40" s="37"/>
    </row>
    <row r="41" spans="1:15" ht="18" x14ac:dyDescent="0.4">
      <c r="A41" s="263" t="s">
        <v>8</v>
      </c>
      <c r="B41" s="263" t="s">
        <v>32</v>
      </c>
      <c r="C41" s="263" t="s">
        <v>33</v>
      </c>
      <c r="D41" s="263" t="s">
        <v>34</v>
      </c>
      <c r="E41" s="263" t="s">
        <v>35</v>
      </c>
      <c r="F41" s="252" t="s">
        <v>64</v>
      </c>
      <c r="G41" s="252"/>
      <c r="H41" s="252"/>
      <c r="I41" s="252"/>
      <c r="J41" s="252"/>
      <c r="K41" s="253" t="s">
        <v>65</v>
      </c>
      <c r="L41" s="288"/>
      <c r="M41" s="37"/>
    </row>
    <row r="42" spans="1:15" ht="18" x14ac:dyDescent="0.3">
      <c r="A42" s="263"/>
      <c r="B42" s="263"/>
      <c r="C42" s="263"/>
      <c r="D42" s="263"/>
      <c r="E42" s="263"/>
      <c r="F42" s="131" t="s">
        <v>38</v>
      </c>
      <c r="G42" s="131" t="s">
        <v>39</v>
      </c>
      <c r="H42" s="131" t="s">
        <v>40</v>
      </c>
      <c r="I42" s="131" t="s">
        <v>41</v>
      </c>
      <c r="J42" s="131" t="s">
        <v>42</v>
      </c>
      <c r="K42" s="255"/>
      <c r="L42" s="289"/>
      <c r="M42" s="37"/>
    </row>
    <row r="43" spans="1:15" s="28" customFormat="1" ht="122.25" customHeight="1" x14ac:dyDescent="0.35">
      <c r="A43" s="27" t="s">
        <v>66</v>
      </c>
      <c r="B43" s="27" t="s">
        <v>44</v>
      </c>
      <c r="C43" s="27" t="s">
        <v>45</v>
      </c>
      <c r="D43" s="27" t="s">
        <v>46</v>
      </c>
      <c r="E43" s="27" t="s">
        <v>47</v>
      </c>
      <c r="F43" s="40" t="s">
        <v>67</v>
      </c>
      <c r="G43" s="40" t="s">
        <v>68</v>
      </c>
      <c r="H43" s="40" t="s">
        <v>69</v>
      </c>
      <c r="I43" s="40" t="s">
        <v>70</v>
      </c>
      <c r="J43" s="40" t="s">
        <v>71</v>
      </c>
      <c r="K43" s="282" t="s">
        <v>72</v>
      </c>
      <c r="L43" s="283"/>
      <c r="M43" s="37"/>
    </row>
    <row r="44" spans="1:15" s="28" customFormat="1" ht="14.5" x14ac:dyDescent="0.35">
      <c r="A44" s="264" t="s">
        <v>54</v>
      </c>
      <c r="B44" s="265"/>
      <c r="C44" s="265"/>
      <c r="D44" s="265"/>
      <c r="E44" s="265"/>
      <c r="F44" s="265"/>
      <c r="G44" s="265"/>
      <c r="H44" s="265"/>
      <c r="I44" s="265"/>
      <c r="J44" s="265"/>
      <c r="K44" s="265"/>
      <c r="L44" s="284"/>
      <c r="M44" s="37"/>
    </row>
    <row r="45" spans="1:15" s="28" customFormat="1" ht="42.75" customHeight="1" x14ac:dyDescent="0.35">
      <c r="A45" s="29" t="s">
        <v>73</v>
      </c>
      <c r="B45" s="29" t="s">
        <v>74</v>
      </c>
      <c r="C45" s="29" t="s">
        <v>75</v>
      </c>
      <c r="D45" s="29">
        <v>0.5</v>
      </c>
      <c r="E45" s="29">
        <v>0.45</v>
      </c>
      <c r="F45" s="41">
        <v>0</v>
      </c>
      <c r="G45" s="41">
        <v>0.5</v>
      </c>
      <c r="H45" s="41">
        <v>1</v>
      </c>
      <c r="I45" s="41">
        <v>1.5</v>
      </c>
      <c r="J45" s="41">
        <v>2</v>
      </c>
      <c r="K45" s="285" t="s">
        <v>76</v>
      </c>
      <c r="L45" s="286"/>
      <c r="M45" s="37"/>
    </row>
    <row r="46" spans="1:15" s="28" customFormat="1" ht="9.9" customHeight="1" x14ac:dyDescent="0.35">
      <c r="A46" s="266"/>
      <c r="B46" s="267"/>
      <c r="C46" s="267"/>
      <c r="D46" s="267"/>
      <c r="E46" s="267"/>
      <c r="F46" s="267"/>
      <c r="G46" s="267"/>
      <c r="H46" s="267"/>
      <c r="I46" s="267"/>
      <c r="J46" s="267"/>
      <c r="K46" s="267"/>
      <c r="L46" s="268"/>
      <c r="M46" s="37"/>
    </row>
    <row r="47" spans="1:15" s="28" customFormat="1" ht="14.25" customHeight="1" x14ac:dyDescent="0.35">
      <c r="A47" s="269" t="s">
        <v>61</v>
      </c>
      <c r="B47" s="270"/>
      <c r="C47" s="270"/>
      <c r="D47" s="270"/>
      <c r="E47" s="270"/>
      <c r="F47" s="270"/>
      <c r="G47" s="270"/>
      <c r="H47" s="270"/>
      <c r="I47" s="270"/>
      <c r="J47" s="270"/>
      <c r="K47" s="270"/>
      <c r="L47" s="271"/>
      <c r="M47" s="37"/>
    </row>
    <row r="48" spans="1:15" s="28" customFormat="1" x14ac:dyDescent="0.35">
      <c r="A48" s="39" t="str">
        <f t="shared" ref="A48" si="11">IF(N48&lt;999,INDEX(gevinster,N48,4),"")</f>
        <v/>
      </c>
      <c r="B48" s="72"/>
      <c r="C48" s="72"/>
      <c r="D48" s="10"/>
      <c r="E48" s="10"/>
      <c r="F48" s="10"/>
      <c r="G48" s="10"/>
      <c r="H48" s="10"/>
      <c r="I48" s="10"/>
      <c r="J48" s="10"/>
      <c r="K48" s="287"/>
      <c r="L48" s="276"/>
      <c r="M48" s="37" t="str">
        <f t="shared" si="2"/>
        <v/>
      </c>
      <c r="N48" s="28">
        <f t="array" ref="N48">SMALL(ROW('Endrings- og gevinstoversikt_m.'!$C$26:$C$55)*IF('Endrings- og gevinstoversikt_m.'!$C$26:$C$55="Spart tid",1,999),O48)</f>
        <v>25974</v>
      </c>
      <c r="O48" s="28">
        <v>1</v>
      </c>
    </row>
    <row r="49" spans="1:15" s="28" customFormat="1" x14ac:dyDescent="0.35">
      <c r="A49" s="39" t="str">
        <f t="shared" ref="A49" si="12">IF(N49&lt;999,INDEX(gevinster,N49,4),"")</f>
        <v/>
      </c>
      <c r="B49" s="4"/>
      <c r="C49" s="4"/>
      <c r="D49" s="10"/>
      <c r="E49" s="10"/>
      <c r="F49" s="10"/>
      <c r="G49" s="10"/>
      <c r="H49" s="10"/>
      <c r="I49" s="10"/>
      <c r="J49" s="10"/>
      <c r="K49" s="275"/>
      <c r="L49" s="276"/>
      <c r="M49" s="37" t="str">
        <f t="shared" si="2"/>
        <v/>
      </c>
      <c r="N49" s="28">
        <f t="array" ref="N49">SMALL(ROW('Endrings- og gevinstoversikt_m.'!$C$26:$C$55)*IF('Endrings- og gevinstoversikt_m.'!$C$26:$C$55="Spart tid",1,999),O49)</f>
        <v>26973</v>
      </c>
      <c r="O49" s="28">
        <v>2</v>
      </c>
    </row>
    <row r="50" spans="1:15" s="28" customFormat="1" x14ac:dyDescent="0.35">
      <c r="A50" s="39" t="str">
        <f t="shared" ref="A50" si="13">IF(N50&lt;999,INDEX(gevinster,N50,4),"")</f>
        <v/>
      </c>
      <c r="B50" s="4"/>
      <c r="C50" s="4"/>
      <c r="D50" s="10"/>
      <c r="E50" s="10"/>
      <c r="F50" s="10"/>
      <c r="G50" s="10"/>
      <c r="H50" s="10"/>
      <c r="I50" s="10"/>
      <c r="J50" s="10"/>
      <c r="K50" s="275"/>
      <c r="L50" s="276"/>
      <c r="M50" s="37" t="str">
        <f t="shared" si="2"/>
        <v/>
      </c>
      <c r="N50" s="28">
        <f t="array" ref="N50">SMALL(ROW('Endrings- og gevinstoversikt_m.'!$C$26:$C$55)*IF('Endrings- og gevinstoversikt_m.'!$C$26:$C$55="Spart tid",1,999),O50)</f>
        <v>27972</v>
      </c>
      <c r="O50" s="28">
        <v>3</v>
      </c>
    </row>
    <row r="51" spans="1:15" s="28" customFormat="1" x14ac:dyDescent="0.35">
      <c r="A51" s="39" t="str">
        <f t="shared" ref="A51" si="14">IF(N51&lt;999,INDEX(gevinster,N51,4),"")</f>
        <v/>
      </c>
      <c r="B51" s="4"/>
      <c r="C51" s="4"/>
      <c r="D51" s="10"/>
      <c r="E51" s="10"/>
      <c r="F51" s="10"/>
      <c r="G51" s="10"/>
      <c r="H51" s="10"/>
      <c r="I51" s="10"/>
      <c r="J51" s="10"/>
      <c r="K51" s="275"/>
      <c r="L51" s="276"/>
      <c r="M51" s="37" t="str">
        <f t="shared" si="2"/>
        <v/>
      </c>
      <c r="N51" s="28">
        <f t="array" ref="N51">SMALL(ROW('Endrings- og gevinstoversikt_m.'!$C$26:$C$55)*IF('Endrings- og gevinstoversikt_m.'!$C$26:$C$55="Spart tid",1,999),O51)</f>
        <v>28971</v>
      </c>
      <c r="O51" s="28">
        <v>4</v>
      </c>
    </row>
    <row r="52" spans="1:15" s="28" customFormat="1" x14ac:dyDescent="0.35">
      <c r="A52" s="39" t="str">
        <f t="shared" ref="A52" si="15">IF(N52&lt;999,INDEX(gevinster,N52,4),"")</f>
        <v/>
      </c>
      <c r="B52" s="4"/>
      <c r="C52" s="4"/>
      <c r="D52" s="10"/>
      <c r="E52" s="10"/>
      <c r="F52" s="10"/>
      <c r="G52" s="10"/>
      <c r="H52" s="10"/>
      <c r="I52" s="10"/>
      <c r="J52" s="10"/>
      <c r="K52" s="275"/>
      <c r="L52" s="276"/>
      <c r="M52" s="37" t="str">
        <f t="shared" si="2"/>
        <v/>
      </c>
      <c r="N52" s="28">
        <f t="array" ref="N52">SMALL(ROW('Endrings- og gevinstoversikt_m.'!$C$26:$C$55)*IF('Endrings- og gevinstoversikt_m.'!$C$26:$C$55="Spart tid",1,999),O52)</f>
        <v>29970</v>
      </c>
      <c r="O52" s="28">
        <v>5</v>
      </c>
    </row>
    <row r="53" spans="1:15" s="28" customFormat="1" x14ac:dyDescent="0.35">
      <c r="A53" s="39" t="str">
        <f t="shared" ref="A53" si="16">IF(N53&lt;999,INDEX(gevinster,N53,4),"")</f>
        <v/>
      </c>
      <c r="B53" s="4"/>
      <c r="C53" s="4"/>
      <c r="D53" s="10"/>
      <c r="E53" s="10"/>
      <c r="F53" s="10"/>
      <c r="G53" s="10"/>
      <c r="H53" s="10"/>
      <c r="I53" s="10"/>
      <c r="J53" s="10"/>
      <c r="K53" s="275"/>
      <c r="L53" s="276"/>
      <c r="M53" s="37" t="str">
        <f t="shared" si="2"/>
        <v/>
      </c>
      <c r="N53" s="28">
        <f t="array" ref="N53">SMALL(ROW('Endrings- og gevinstoversikt_m.'!$C$26:$C$55)*IF('Endrings- og gevinstoversikt_m.'!$C$26:$C$55="Spart tid",1,999),O53)</f>
        <v>30969</v>
      </c>
      <c r="O53" s="28">
        <v>6</v>
      </c>
    </row>
    <row r="54" spans="1:15" s="28" customFormat="1" x14ac:dyDescent="0.35">
      <c r="A54" s="39" t="str">
        <f t="shared" ref="A54" si="17">IF(N54&lt;999,INDEX(gevinster,N54,4),"")</f>
        <v/>
      </c>
      <c r="B54" s="4"/>
      <c r="C54" s="4"/>
      <c r="D54" s="10"/>
      <c r="E54" s="10"/>
      <c r="F54" s="10"/>
      <c r="G54" s="10"/>
      <c r="H54" s="10"/>
      <c r="I54" s="10"/>
      <c r="J54" s="10"/>
      <c r="K54" s="275"/>
      <c r="L54" s="276"/>
      <c r="M54" s="37" t="str">
        <f t="shared" si="2"/>
        <v/>
      </c>
      <c r="N54" s="28">
        <f t="array" ref="N54">SMALL(ROW('Endrings- og gevinstoversikt_m.'!$C$26:$C$55)*IF('Endrings- og gevinstoversikt_m.'!$C$26:$C$55="Spart tid",1,999),O54)</f>
        <v>31968</v>
      </c>
      <c r="O54" s="28">
        <v>7</v>
      </c>
    </row>
    <row r="55" spans="1:15" s="28" customFormat="1" x14ac:dyDescent="0.35">
      <c r="A55" s="39" t="str">
        <f t="shared" ref="A55" si="18">IF(N55&lt;999,INDEX(gevinster,N55,4),"")</f>
        <v/>
      </c>
      <c r="B55" s="4"/>
      <c r="C55" s="4"/>
      <c r="D55" s="10"/>
      <c r="E55" s="10"/>
      <c r="F55" s="10"/>
      <c r="G55" s="10"/>
      <c r="H55" s="10"/>
      <c r="I55" s="10"/>
      <c r="J55" s="10"/>
      <c r="K55" s="275"/>
      <c r="L55" s="276"/>
      <c r="M55" s="37" t="str">
        <f t="shared" si="2"/>
        <v/>
      </c>
      <c r="N55" s="28">
        <f t="array" ref="N55">SMALL(ROW('Endrings- og gevinstoversikt_m.'!$C$26:$C$55)*IF('Endrings- og gevinstoversikt_m.'!$C$26:$C$55="Spart tid",1,999),O55)</f>
        <v>32967</v>
      </c>
      <c r="O55" s="28">
        <v>8</v>
      </c>
    </row>
    <row r="56" spans="1:15" s="28" customFormat="1" x14ac:dyDescent="0.35">
      <c r="A56" s="39" t="str">
        <f t="shared" ref="A56" si="19">IF(N56&lt;999,INDEX(gevinster,N56,4),"")</f>
        <v/>
      </c>
      <c r="B56" s="4"/>
      <c r="C56" s="4"/>
      <c r="D56" s="10"/>
      <c r="E56" s="10"/>
      <c r="F56" s="10"/>
      <c r="G56" s="10"/>
      <c r="H56" s="10"/>
      <c r="I56" s="10"/>
      <c r="J56" s="10"/>
      <c r="K56" s="275"/>
      <c r="L56" s="276"/>
      <c r="M56" s="37" t="str">
        <f t="shared" si="2"/>
        <v/>
      </c>
      <c r="N56" s="28">
        <f t="array" ref="N56">SMALL(ROW('Endrings- og gevinstoversikt_m.'!$C$26:$C$55)*IF('Endrings- og gevinstoversikt_m.'!$C$26:$C$55="Spart tid",1,999),O56)</f>
        <v>33966</v>
      </c>
      <c r="O56" s="28">
        <v>9</v>
      </c>
    </row>
    <row r="57" spans="1:15" s="28" customFormat="1" x14ac:dyDescent="0.35">
      <c r="A57" s="39" t="str">
        <f t="shared" ref="A57" si="20">IF(N57&lt;999,INDEX(gevinster,N57,4),"")</f>
        <v/>
      </c>
      <c r="B57" s="4"/>
      <c r="C57" s="4"/>
      <c r="D57" s="10"/>
      <c r="E57" s="10"/>
      <c r="F57" s="10"/>
      <c r="G57" s="10"/>
      <c r="H57" s="10"/>
      <c r="I57" s="10"/>
      <c r="J57" s="10"/>
      <c r="K57" s="275"/>
      <c r="L57" s="276"/>
      <c r="M57" s="37" t="str">
        <f t="shared" si="2"/>
        <v/>
      </c>
      <c r="N57" s="28">
        <f t="array" ref="N57">SMALL(ROW('Endrings- og gevinstoversikt_m.'!$C$26:$C$55)*IF('Endrings- og gevinstoversikt_m.'!$C$26:$C$55="Spart tid",1,999),O57)</f>
        <v>34965</v>
      </c>
      <c r="O57" s="28">
        <v>10</v>
      </c>
    </row>
    <row r="58" spans="1:15" s="28" customFormat="1" ht="9.9" customHeight="1" x14ac:dyDescent="0.35">
      <c r="A58" s="272"/>
      <c r="B58" s="273"/>
      <c r="C58" s="273"/>
      <c r="D58" s="273"/>
      <c r="E58" s="273"/>
      <c r="F58" s="273"/>
      <c r="G58" s="273"/>
      <c r="H58" s="273"/>
      <c r="I58" s="273"/>
      <c r="J58" s="273"/>
      <c r="K58" s="273"/>
      <c r="L58" s="274"/>
      <c r="M58" s="37">
        <f t="shared" si="2"/>
        <v>0</v>
      </c>
    </row>
    <row r="59" spans="1:15" s="28" customFormat="1" ht="14.25" customHeight="1" x14ac:dyDescent="0.35">
      <c r="A59" s="269" t="s">
        <v>62</v>
      </c>
      <c r="B59" s="270"/>
      <c r="C59" s="270"/>
      <c r="D59" s="270"/>
      <c r="E59" s="270"/>
      <c r="F59" s="270"/>
      <c r="G59" s="270"/>
      <c r="H59" s="270"/>
      <c r="I59" s="270"/>
      <c r="J59" s="270"/>
      <c r="K59" s="270"/>
      <c r="L59" s="271"/>
      <c r="M59" s="37"/>
    </row>
    <row r="60" spans="1:15" s="186" customFormat="1" x14ac:dyDescent="0.35">
      <c r="A60" s="24"/>
      <c r="B60" s="4"/>
      <c r="C60" s="4"/>
      <c r="D60" s="10"/>
      <c r="E60" s="10"/>
      <c r="F60" s="10"/>
      <c r="G60" s="10"/>
      <c r="H60" s="10"/>
      <c r="I60" s="10"/>
      <c r="J60" s="10"/>
      <c r="K60" s="275"/>
      <c r="L60" s="276"/>
      <c r="M60" s="191">
        <f t="shared" si="2"/>
        <v>0</v>
      </c>
    </row>
    <row r="61" spans="1:15" s="186" customFormat="1" x14ac:dyDescent="0.35">
      <c r="A61" s="24"/>
      <c r="B61" s="4"/>
      <c r="C61" s="4"/>
      <c r="D61" s="10"/>
      <c r="E61" s="10"/>
      <c r="F61" s="10"/>
      <c r="G61" s="10"/>
      <c r="H61" s="10"/>
      <c r="I61" s="10"/>
      <c r="J61" s="10"/>
      <c r="K61" s="275"/>
      <c r="L61" s="276"/>
      <c r="M61" s="191">
        <f t="shared" si="2"/>
        <v>0</v>
      </c>
    </row>
    <row r="62" spans="1:15" s="186" customFormat="1" x14ac:dyDescent="0.35">
      <c r="A62" s="24"/>
      <c r="B62" s="4"/>
      <c r="C62" s="4"/>
      <c r="D62" s="10"/>
      <c r="E62" s="10"/>
      <c r="F62" s="10"/>
      <c r="G62" s="10"/>
      <c r="H62" s="10"/>
      <c r="I62" s="10"/>
      <c r="J62" s="10"/>
      <c r="K62" s="275"/>
      <c r="L62" s="276"/>
      <c r="M62" s="191">
        <f t="shared" si="2"/>
        <v>0</v>
      </c>
    </row>
    <row r="63" spans="1:15" s="186" customFormat="1" x14ac:dyDescent="0.35">
      <c r="A63" s="24"/>
      <c r="B63" s="4"/>
      <c r="C63" s="4"/>
      <c r="D63" s="10"/>
      <c r="E63" s="10"/>
      <c r="F63" s="10"/>
      <c r="G63" s="10"/>
      <c r="H63" s="10"/>
      <c r="I63" s="10"/>
      <c r="J63" s="10"/>
      <c r="K63" s="275"/>
      <c r="L63" s="276"/>
      <c r="M63" s="191">
        <f t="shared" si="2"/>
        <v>0</v>
      </c>
    </row>
    <row r="64" spans="1:15" s="186" customFormat="1" x14ac:dyDescent="0.35">
      <c r="A64" s="24"/>
      <c r="B64" s="4"/>
      <c r="C64" s="4"/>
      <c r="D64" s="10"/>
      <c r="E64" s="10"/>
      <c r="F64" s="10"/>
      <c r="G64" s="10"/>
      <c r="H64" s="10"/>
      <c r="I64" s="10"/>
      <c r="J64" s="10"/>
      <c r="K64" s="275"/>
      <c r="L64" s="276"/>
      <c r="M64" s="191">
        <f t="shared" si="2"/>
        <v>0</v>
      </c>
    </row>
    <row r="65" spans="1:15" s="186" customFormat="1" x14ac:dyDescent="0.35">
      <c r="A65" s="24"/>
      <c r="B65" s="4"/>
      <c r="C65" s="4"/>
      <c r="D65" s="10"/>
      <c r="E65" s="10"/>
      <c r="F65" s="10"/>
      <c r="G65" s="10"/>
      <c r="H65" s="10"/>
      <c r="I65" s="10"/>
      <c r="J65" s="10"/>
      <c r="K65" s="275"/>
      <c r="L65" s="276"/>
      <c r="M65" s="191">
        <f t="shared" si="2"/>
        <v>0</v>
      </c>
    </row>
    <row r="66" spans="1:15" s="186" customFormat="1" x14ac:dyDescent="0.35">
      <c r="A66" s="24"/>
      <c r="B66" s="4"/>
      <c r="C66" s="4"/>
      <c r="D66" s="10"/>
      <c r="E66" s="10"/>
      <c r="F66" s="10"/>
      <c r="G66" s="10"/>
      <c r="H66" s="10"/>
      <c r="I66" s="10"/>
      <c r="J66" s="10"/>
      <c r="K66" s="275"/>
      <c r="L66" s="276"/>
      <c r="M66" s="191">
        <f t="shared" si="2"/>
        <v>0</v>
      </c>
    </row>
    <row r="67" spans="1:15" s="186" customFormat="1" x14ac:dyDescent="0.35">
      <c r="A67" s="24"/>
      <c r="B67" s="4"/>
      <c r="C67" s="4"/>
      <c r="D67" s="10"/>
      <c r="E67" s="10"/>
      <c r="F67" s="10"/>
      <c r="G67" s="10"/>
      <c r="H67" s="10"/>
      <c r="I67" s="10"/>
      <c r="J67" s="10"/>
      <c r="K67" s="275"/>
      <c r="L67" s="276"/>
      <c r="M67" s="191">
        <f t="shared" si="2"/>
        <v>0</v>
      </c>
    </row>
    <row r="68" spans="1:15" s="186" customFormat="1" x14ac:dyDescent="0.35">
      <c r="A68" s="24"/>
      <c r="B68" s="4"/>
      <c r="C68" s="4"/>
      <c r="D68" s="10"/>
      <c r="E68" s="10"/>
      <c r="F68" s="10"/>
      <c r="G68" s="10"/>
      <c r="H68" s="10"/>
      <c r="I68" s="10"/>
      <c r="J68" s="10"/>
      <c r="K68" s="275"/>
      <c r="L68" s="276"/>
      <c r="M68" s="191">
        <f t="shared" si="2"/>
        <v>0</v>
      </c>
    </row>
    <row r="69" spans="1:15" s="186" customFormat="1" x14ac:dyDescent="0.35">
      <c r="A69" s="24"/>
      <c r="B69" s="4"/>
      <c r="C69" s="4"/>
      <c r="D69" s="10"/>
      <c r="E69" s="10"/>
      <c r="F69" s="10"/>
      <c r="G69" s="10"/>
      <c r="H69" s="10"/>
      <c r="I69" s="10"/>
      <c r="J69" s="10"/>
      <c r="K69" s="275"/>
      <c r="L69" s="276"/>
      <c r="M69" s="191">
        <f t="shared" si="2"/>
        <v>0</v>
      </c>
    </row>
    <row r="70" spans="1:15" ht="25" x14ac:dyDescent="0.5">
      <c r="A70" s="120" t="s">
        <v>77</v>
      </c>
      <c r="B70" s="120"/>
      <c r="C70" s="120"/>
      <c r="D70" s="120"/>
      <c r="E70" s="120"/>
      <c r="F70" s="120"/>
      <c r="G70" s="120"/>
      <c r="H70" s="120"/>
      <c r="I70" s="120"/>
      <c r="J70" s="120"/>
      <c r="K70" s="120"/>
      <c r="L70" s="120"/>
      <c r="M70" s="37"/>
    </row>
    <row r="71" spans="1:15" ht="17.399999999999999" customHeight="1" x14ac:dyDescent="0.4">
      <c r="A71" s="263" t="s">
        <v>8</v>
      </c>
      <c r="B71" s="263" t="s">
        <v>32</v>
      </c>
      <c r="C71" s="263" t="s">
        <v>33</v>
      </c>
      <c r="D71" s="263" t="s">
        <v>34</v>
      </c>
      <c r="E71" s="263" t="s">
        <v>35</v>
      </c>
      <c r="F71" s="277" t="s">
        <v>78</v>
      </c>
      <c r="G71" s="278"/>
      <c r="H71" s="278"/>
      <c r="I71" s="278"/>
      <c r="J71" s="279"/>
      <c r="K71" s="280" t="s">
        <v>238</v>
      </c>
      <c r="L71" s="263" t="s">
        <v>37</v>
      </c>
      <c r="M71" s="37"/>
    </row>
    <row r="72" spans="1:15" ht="18" x14ac:dyDescent="0.3">
      <c r="A72" s="263"/>
      <c r="B72" s="263"/>
      <c r="C72" s="263"/>
      <c r="D72" s="263"/>
      <c r="E72" s="263"/>
      <c r="F72" s="131" t="s">
        <v>38</v>
      </c>
      <c r="G72" s="131" t="s">
        <v>39</v>
      </c>
      <c r="H72" s="131" t="s">
        <v>40</v>
      </c>
      <c r="I72" s="131" t="s">
        <v>41</v>
      </c>
      <c r="J72" s="131" t="s">
        <v>42</v>
      </c>
      <c r="K72" s="281"/>
      <c r="L72" s="263"/>
      <c r="M72" s="37"/>
    </row>
    <row r="73" spans="1:15" s="28" customFormat="1" ht="102.75" customHeight="1" x14ac:dyDescent="0.35">
      <c r="A73" s="27" t="s">
        <v>79</v>
      </c>
      <c r="B73" s="27" t="s">
        <v>44</v>
      </c>
      <c r="C73" s="27" t="s">
        <v>45</v>
      </c>
      <c r="D73" s="27" t="s">
        <v>46</v>
      </c>
      <c r="E73" s="27" t="s">
        <v>47</v>
      </c>
      <c r="F73" s="27" t="s">
        <v>80</v>
      </c>
      <c r="G73" s="27" t="s">
        <v>80</v>
      </c>
      <c r="H73" s="27" t="s">
        <v>80</v>
      </c>
      <c r="I73" s="27" t="s">
        <v>80</v>
      </c>
      <c r="J73" s="27" t="s">
        <v>80</v>
      </c>
      <c r="K73" s="42" t="s">
        <v>81</v>
      </c>
      <c r="L73" s="43" t="s">
        <v>53</v>
      </c>
      <c r="M73" s="37"/>
    </row>
    <row r="74" spans="1:15" s="44" customFormat="1" ht="14.5" x14ac:dyDescent="0.35">
      <c r="A74" s="264" t="s">
        <v>82</v>
      </c>
      <c r="B74" s="265"/>
      <c r="C74" s="265"/>
      <c r="D74" s="265"/>
      <c r="E74" s="265"/>
      <c r="F74" s="265"/>
      <c r="G74" s="265"/>
      <c r="H74" s="265"/>
      <c r="I74" s="265"/>
      <c r="J74" s="265"/>
      <c r="K74" s="265"/>
      <c r="L74" s="265"/>
      <c r="M74" s="37"/>
    </row>
    <row r="75" spans="1:15" s="44" customFormat="1" ht="43.5" x14ac:dyDescent="0.35">
      <c r="A75" s="29" t="s">
        <v>83</v>
      </c>
      <c r="B75" s="29" t="s">
        <v>84</v>
      </c>
      <c r="C75" s="29" t="s">
        <v>85</v>
      </c>
      <c r="D75" s="29">
        <v>3.8</v>
      </c>
      <c r="E75" s="45">
        <v>4</v>
      </c>
      <c r="F75" s="46"/>
      <c r="G75" s="46"/>
      <c r="H75" s="46" t="s">
        <v>86</v>
      </c>
      <c r="I75" s="46" t="s">
        <v>86</v>
      </c>
      <c r="J75" s="46" t="s">
        <v>86</v>
      </c>
      <c r="K75" s="47">
        <v>4</v>
      </c>
      <c r="L75" s="178" t="s">
        <v>87</v>
      </c>
      <c r="M75" s="37"/>
    </row>
    <row r="76" spans="1:15" s="44" customFormat="1" ht="29" x14ac:dyDescent="0.35">
      <c r="A76" s="29" t="s">
        <v>88</v>
      </c>
      <c r="B76" s="29" t="s">
        <v>89</v>
      </c>
      <c r="C76" s="29" t="s">
        <v>90</v>
      </c>
      <c r="D76" s="29">
        <v>10</v>
      </c>
      <c r="E76" s="29">
        <v>8</v>
      </c>
      <c r="F76" s="46" t="s">
        <v>86</v>
      </c>
      <c r="G76" s="46" t="s">
        <v>86</v>
      </c>
      <c r="H76" s="46" t="s">
        <v>86</v>
      </c>
      <c r="I76" s="46" t="s">
        <v>86</v>
      </c>
      <c r="J76" s="46" t="s">
        <v>86</v>
      </c>
      <c r="K76" s="47">
        <v>5</v>
      </c>
      <c r="L76" s="178" t="s">
        <v>91</v>
      </c>
      <c r="M76" s="37"/>
    </row>
    <row r="77" spans="1:15" s="28" customFormat="1" ht="9.9" customHeight="1" x14ac:dyDescent="0.35">
      <c r="A77" s="266"/>
      <c r="B77" s="267"/>
      <c r="C77" s="267"/>
      <c r="D77" s="267"/>
      <c r="E77" s="267"/>
      <c r="F77" s="267"/>
      <c r="G77" s="267"/>
      <c r="H77" s="267"/>
      <c r="I77" s="267"/>
      <c r="J77" s="267"/>
      <c r="K77" s="267"/>
      <c r="L77" s="268"/>
      <c r="M77" s="37"/>
    </row>
    <row r="78" spans="1:15" s="28" customFormat="1" ht="14.25" customHeight="1" x14ac:dyDescent="0.35">
      <c r="A78" s="269" t="s">
        <v>61</v>
      </c>
      <c r="B78" s="270"/>
      <c r="C78" s="270"/>
      <c r="D78" s="270"/>
      <c r="E78" s="270"/>
      <c r="F78" s="270"/>
      <c r="G78" s="270"/>
      <c r="H78" s="270"/>
      <c r="I78" s="270"/>
      <c r="J78" s="270"/>
      <c r="K78" s="270"/>
      <c r="L78" s="271"/>
      <c r="M78" s="37"/>
    </row>
    <row r="79" spans="1:15" s="28" customFormat="1" ht="14.5" x14ac:dyDescent="0.35">
      <c r="A79" s="39" t="str">
        <f t="shared" ref="A79" si="21">IF(N79&lt;999,INDEX(gevinster,N79,4),"")</f>
        <v/>
      </c>
      <c r="B79" s="4"/>
      <c r="C79" s="4"/>
      <c r="D79" s="4"/>
      <c r="E79" s="4"/>
      <c r="F79" s="4"/>
      <c r="G79" s="4"/>
      <c r="H79" s="4"/>
      <c r="I79" s="4"/>
      <c r="J79" s="4"/>
      <c r="K79" s="11"/>
      <c r="L79" s="4"/>
      <c r="M79" s="37" t="str">
        <f t="shared" si="2"/>
        <v/>
      </c>
      <c r="N79" s="28">
        <f t="array" ref="N79">SMALL(ROW('Endrings- og gevinstoversikt_m.'!$C$26:$C$55)*IF('Endrings- og gevinstoversikt_m.'!$C$26:$C$55="Økt kvalitet",1,999),O79)</f>
        <v>25974</v>
      </c>
      <c r="O79" s="28">
        <v>1</v>
      </c>
    </row>
    <row r="80" spans="1:15" s="28" customFormat="1" ht="14.5" x14ac:dyDescent="0.35">
      <c r="A80" s="39" t="str">
        <f t="shared" ref="A80" si="22">IF(N80&lt;999,INDEX(gevinster,N80,4),"")</f>
        <v/>
      </c>
      <c r="B80" s="4"/>
      <c r="C80" s="4"/>
      <c r="D80" s="4"/>
      <c r="E80" s="4"/>
      <c r="F80" s="4"/>
      <c r="G80" s="4"/>
      <c r="H80" s="4"/>
      <c r="I80" s="4"/>
      <c r="J80" s="4"/>
      <c r="K80" s="11"/>
      <c r="L80" s="11"/>
      <c r="M80" s="37" t="str">
        <f t="shared" si="2"/>
        <v/>
      </c>
      <c r="N80" s="28">
        <f t="array" ref="N80">SMALL(ROW('Endrings- og gevinstoversikt_m.'!$C$26:$C$55)*IF('Endrings- og gevinstoversikt_m.'!$C$26:$C$55="Økt kvalitet",1,999),O80)</f>
        <v>26973</v>
      </c>
      <c r="O80" s="28">
        <v>2</v>
      </c>
    </row>
    <row r="81" spans="1:15" s="28" customFormat="1" ht="14.5" x14ac:dyDescent="0.35">
      <c r="A81" s="39" t="str">
        <f t="shared" ref="A81" si="23">IF(N81&lt;999,INDEX(gevinster,N81,4),"")</f>
        <v/>
      </c>
      <c r="B81" s="4"/>
      <c r="C81" s="4"/>
      <c r="D81" s="4"/>
      <c r="E81" s="4"/>
      <c r="F81" s="4"/>
      <c r="G81" s="4"/>
      <c r="H81" s="4"/>
      <c r="I81" s="4"/>
      <c r="J81" s="4"/>
      <c r="K81" s="11"/>
      <c r="L81" s="11"/>
      <c r="M81" s="37" t="str">
        <f t="shared" si="2"/>
        <v/>
      </c>
      <c r="N81" s="28">
        <f t="array" ref="N81">SMALL(ROW('Endrings- og gevinstoversikt_m.'!$C$26:$C$55)*IF('Endrings- og gevinstoversikt_m.'!$C$26:$C$55="Økt kvalitet",1,999),O81)</f>
        <v>27972</v>
      </c>
      <c r="O81" s="28">
        <v>3</v>
      </c>
    </row>
    <row r="82" spans="1:15" s="28" customFormat="1" ht="14.5" x14ac:dyDescent="0.35">
      <c r="A82" s="39" t="str">
        <f t="shared" ref="A82" si="24">IF(N82&lt;999,INDEX(gevinster,N82,4),"")</f>
        <v/>
      </c>
      <c r="B82" s="4"/>
      <c r="C82" s="4"/>
      <c r="D82" s="4"/>
      <c r="E82" s="4"/>
      <c r="F82" s="4"/>
      <c r="G82" s="4"/>
      <c r="H82" s="4"/>
      <c r="I82" s="4"/>
      <c r="J82" s="4"/>
      <c r="K82" s="11"/>
      <c r="L82" s="11"/>
      <c r="M82" s="37" t="str">
        <f t="shared" si="2"/>
        <v/>
      </c>
      <c r="N82" s="28">
        <f t="array" ref="N82">SMALL(ROW('Endrings- og gevinstoversikt_m.'!$C$26:$C$55)*IF('Endrings- og gevinstoversikt_m.'!$C$26:$C$55="Økt kvalitet",1,999),O82)</f>
        <v>28971</v>
      </c>
      <c r="O82" s="28">
        <v>4</v>
      </c>
    </row>
    <row r="83" spans="1:15" s="28" customFormat="1" ht="14.5" x14ac:dyDescent="0.35">
      <c r="A83" s="39" t="str">
        <f t="shared" ref="A83" si="25">IF(N83&lt;999,INDEX(gevinster,N83,4),"")</f>
        <v/>
      </c>
      <c r="B83" s="4"/>
      <c r="C83" s="4"/>
      <c r="D83" s="4"/>
      <c r="E83" s="4"/>
      <c r="F83" s="4"/>
      <c r="G83" s="4"/>
      <c r="H83" s="4"/>
      <c r="I83" s="4"/>
      <c r="J83" s="4"/>
      <c r="K83" s="11"/>
      <c r="L83" s="11"/>
      <c r="M83" s="37" t="str">
        <f t="shared" ref="M83:M100" si="26">A83</f>
        <v/>
      </c>
      <c r="N83" s="28">
        <f t="array" ref="N83">SMALL(ROW('Endrings- og gevinstoversikt_m.'!$C$26:$C$55)*IF('Endrings- og gevinstoversikt_m.'!$C$26:$C$55="Økt kvalitet",1,999),O83)</f>
        <v>29970</v>
      </c>
      <c r="O83" s="28">
        <v>5</v>
      </c>
    </row>
    <row r="84" spans="1:15" s="28" customFormat="1" ht="14.5" x14ac:dyDescent="0.35">
      <c r="A84" s="39" t="str">
        <f t="shared" ref="A84" si="27">IF(N84&lt;999,INDEX(gevinster,N84,4),"")</f>
        <v/>
      </c>
      <c r="B84" s="4"/>
      <c r="C84" s="4"/>
      <c r="D84" s="4"/>
      <c r="E84" s="4"/>
      <c r="F84" s="4"/>
      <c r="G84" s="4"/>
      <c r="H84" s="4"/>
      <c r="I84" s="4"/>
      <c r="J84" s="4"/>
      <c r="K84" s="11"/>
      <c r="L84" s="11"/>
      <c r="M84" s="37" t="str">
        <f t="shared" si="26"/>
        <v/>
      </c>
      <c r="N84" s="28">
        <f t="array" ref="N84">SMALL(ROW('Endrings- og gevinstoversikt_m.'!$C$26:$C$55)*IF('Endrings- og gevinstoversikt_m.'!$C$26:$C$55="Økt kvalitet",1,999),O84)</f>
        <v>30969</v>
      </c>
      <c r="O84" s="28">
        <v>6</v>
      </c>
    </row>
    <row r="85" spans="1:15" s="28" customFormat="1" ht="14.5" x14ac:dyDescent="0.35">
      <c r="A85" s="39" t="str">
        <f t="shared" ref="A85" si="28">IF(N85&lt;999,INDEX(gevinster,N85,4),"")</f>
        <v/>
      </c>
      <c r="B85" s="4"/>
      <c r="C85" s="4"/>
      <c r="D85" s="4"/>
      <c r="E85" s="4"/>
      <c r="F85" s="4"/>
      <c r="G85" s="4"/>
      <c r="H85" s="4"/>
      <c r="I85" s="4"/>
      <c r="J85" s="4"/>
      <c r="K85" s="11"/>
      <c r="L85" s="11"/>
      <c r="M85" s="37" t="str">
        <f t="shared" si="26"/>
        <v/>
      </c>
      <c r="N85" s="28">
        <f t="array" ref="N85">SMALL(ROW('Endrings- og gevinstoversikt_m.'!$C$26:$C$55)*IF('Endrings- og gevinstoversikt_m.'!$C$26:$C$55="Økt kvalitet",1,999),O85)</f>
        <v>31968</v>
      </c>
      <c r="O85" s="28">
        <v>7</v>
      </c>
    </row>
    <row r="86" spans="1:15" s="28" customFormat="1" ht="14.5" x14ac:dyDescent="0.35">
      <c r="A86" s="39" t="str">
        <f t="shared" ref="A86" si="29">IF(N86&lt;999,INDEX(gevinster,N86,4),"")</f>
        <v/>
      </c>
      <c r="B86" s="4"/>
      <c r="C86" s="4"/>
      <c r="D86" s="4"/>
      <c r="E86" s="4"/>
      <c r="F86" s="4"/>
      <c r="G86" s="4"/>
      <c r="H86" s="4"/>
      <c r="I86" s="4"/>
      <c r="J86" s="4"/>
      <c r="K86" s="11"/>
      <c r="L86" s="11"/>
      <c r="M86" s="37" t="str">
        <f t="shared" si="26"/>
        <v/>
      </c>
      <c r="N86" s="28">
        <f t="array" ref="N86">SMALL(ROW('Endrings- og gevinstoversikt_m.'!$C$26:$C$55)*IF('Endrings- og gevinstoversikt_m.'!$C$26:$C$55="Økt kvalitet",1,999),O86)</f>
        <v>32967</v>
      </c>
      <c r="O86" s="28">
        <v>8</v>
      </c>
    </row>
    <row r="87" spans="1:15" s="28" customFormat="1" ht="14.5" x14ac:dyDescent="0.35">
      <c r="A87" s="39" t="str">
        <f t="shared" ref="A87" si="30">IF(N87&lt;999,INDEX(gevinster,N87,4),"")</f>
        <v/>
      </c>
      <c r="B87" s="4"/>
      <c r="C87" s="4"/>
      <c r="D87" s="4"/>
      <c r="E87" s="4"/>
      <c r="F87" s="4"/>
      <c r="G87" s="4"/>
      <c r="H87" s="4"/>
      <c r="I87" s="4"/>
      <c r="J87" s="4"/>
      <c r="K87" s="11"/>
      <c r="L87" s="11"/>
      <c r="M87" s="37" t="str">
        <f t="shared" si="26"/>
        <v/>
      </c>
      <c r="N87" s="28">
        <f t="array" ref="N87">SMALL(ROW('Endrings- og gevinstoversikt_m.'!$C$26:$C$55)*IF('Endrings- og gevinstoversikt_m.'!$C$26:$C$55="Økt kvalitet",1,999),O87)</f>
        <v>33966</v>
      </c>
      <c r="O87" s="28">
        <v>9</v>
      </c>
    </row>
    <row r="88" spans="1:15" s="28" customFormat="1" ht="14.5" x14ac:dyDescent="0.35">
      <c r="A88" s="39" t="str">
        <f t="shared" ref="A88" si="31">IF(N88&lt;999,INDEX(gevinster,N88,4),"")</f>
        <v/>
      </c>
      <c r="B88" s="4"/>
      <c r="C88" s="4"/>
      <c r="D88" s="4"/>
      <c r="E88" s="4"/>
      <c r="F88" s="4"/>
      <c r="G88" s="4"/>
      <c r="H88" s="4"/>
      <c r="I88" s="4"/>
      <c r="J88" s="4"/>
      <c r="K88" s="11"/>
      <c r="L88" s="11"/>
      <c r="M88" s="37" t="str">
        <f t="shared" si="26"/>
        <v/>
      </c>
      <c r="N88" s="28">
        <f t="array" ref="N88">SMALL(ROW('Endrings- og gevinstoversikt_m.'!$C$26:$C$55)*IF('Endrings- og gevinstoversikt_m.'!$C$26:$C$55="Økt kvalitet",1,999),O88)</f>
        <v>34965</v>
      </c>
      <c r="O88" s="28">
        <v>10</v>
      </c>
    </row>
    <row r="89" spans="1:15" s="28" customFormat="1" ht="9.9" customHeight="1" x14ac:dyDescent="0.35">
      <c r="A89" s="272"/>
      <c r="B89" s="273"/>
      <c r="C89" s="273"/>
      <c r="D89" s="273"/>
      <c r="E89" s="273"/>
      <c r="F89" s="273"/>
      <c r="G89" s="273"/>
      <c r="H89" s="273"/>
      <c r="I89" s="273"/>
      <c r="J89" s="273"/>
      <c r="K89" s="273"/>
      <c r="L89" s="274"/>
      <c r="M89" s="37">
        <f t="shared" si="26"/>
        <v>0</v>
      </c>
    </row>
    <row r="90" spans="1:15" s="28" customFormat="1" ht="14.25" customHeight="1" x14ac:dyDescent="0.35">
      <c r="A90" s="269" t="s">
        <v>62</v>
      </c>
      <c r="B90" s="270"/>
      <c r="C90" s="270"/>
      <c r="D90" s="270"/>
      <c r="E90" s="270"/>
      <c r="F90" s="270"/>
      <c r="G90" s="270"/>
      <c r="H90" s="270"/>
      <c r="I90" s="270"/>
      <c r="J90" s="270"/>
      <c r="K90" s="270"/>
      <c r="L90" s="271"/>
      <c r="M90" s="37"/>
    </row>
    <row r="91" spans="1:15" s="28" customFormat="1" ht="14.5" x14ac:dyDescent="0.35">
      <c r="A91" s="24"/>
      <c r="B91" s="4"/>
      <c r="C91" s="4"/>
      <c r="D91" s="4"/>
      <c r="E91" s="4"/>
      <c r="F91" s="8"/>
      <c r="G91" s="8"/>
      <c r="H91" s="8"/>
      <c r="I91" s="8"/>
      <c r="J91" s="8"/>
      <c r="K91" s="11"/>
      <c r="L91" s="11"/>
      <c r="M91" s="37">
        <f t="shared" si="26"/>
        <v>0</v>
      </c>
    </row>
    <row r="92" spans="1:15" s="28" customFormat="1" ht="14.5" x14ac:dyDescent="0.35">
      <c r="A92" s="24"/>
      <c r="B92" s="4"/>
      <c r="C92" s="4"/>
      <c r="D92" s="4"/>
      <c r="E92" s="4"/>
      <c r="F92" s="8"/>
      <c r="G92" s="8"/>
      <c r="H92" s="8"/>
      <c r="I92" s="8"/>
      <c r="J92" s="8"/>
      <c r="K92" s="11"/>
      <c r="L92" s="11"/>
      <c r="M92" s="37">
        <f t="shared" si="26"/>
        <v>0</v>
      </c>
    </row>
    <row r="93" spans="1:15" s="28" customFormat="1" ht="14.5" x14ac:dyDescent="0.35">
      <c r="A93" s="24"/>
      <c r="B93" s="4"/>
      <c r="C93" s="4"/>
      <c r="D93" s="4"/>
      <c r="E93" s="4"/>
      <c r="F93" s="8"/>
      <c r="G93" s="8"/>
      <c r="H93" s="8"/>
      <c r="I93" s="8"/>
      <c r="J93" s="8"/>
      <c r="K93" s="11"/>
      <c r="L93" s="11"/>
      <c r="M93" s="37">
        <f t="shared" si="26"/>
        <v>0</v>
      </c>
    </row>
    <row r="94" spans="1:15" s="28" customFormat="1" ht="14.5" x14ac:dyDescent="0.35">
      <c r="A94" s="24"/>
      <c r="B94" s="4"/>
      <c r="C94" s="4"/>
      <c r="D94" s="4"/>
      <c r="E94" s="4"/>
      <c r="F94" s="8"/>
      <c r="G94" s="8"/>
      <c r="H94" s="8"/>
      <c r="I94" s="8"/>
      <c r="J94" s="8"/>
      <c r="K94" s="11"/>
      <c r="L94" s="11"/>
      <c r="M94" s="37">
        <f t="shared" si="26"/>
        <v>0</v>
      </c>
    </row>
    <row r="95" spans="1:15" s="28" customFormat="1" ht="14.5" x14ac:dyDescent="0.35">
      <c r="A95" s="24"/>
      <c r="B95" s="4"/>
      <c r="C95" s="4"/>
      <c r="D95" s="4"/>
      <c r="E95" s="4"/>
      <c r="F95" s="8"/>
      <c r="G95" s="8"/>
      <c r="H95" s="8"/>
      <c r="I95" s="8"/>
      <c r="J95" s="8"/>
      <c r="K95" s="11"/>
      <c r="L95" s="11"/>
      <c r="M95" s="37">
        <f t="shared" si="26"/>
        <v>0</v>
      </c>
    </row>
    <row r="96" spans="1:15" s="28" customFormat="1" ht="14.5" x14ac:dyDescent="0.35">
      <c r="A96" s="24"/>
      <c r="B96" s="4"/>
      <c r="C96" s="4"/>
      <c r="D96" s="4"/>
      <c r="E96" s="4"/>
      <c r="F96" s="8"/>
      <c r="G96" s="8"/>
      <c r="H96" s="8"/>
      <c r="I96" s="8"/>
      <c r="J96" s="8"/>
      <c r="K96" s="11"/>
      <c r="L96" s="11"/>
      <c r="M96" s="37">
        <f t="shared" si="26"/>
        <v>0</v>
      </c>
    </row>
    <row r="97" spans="1:13" s="28" customFormat="1" ht="14.5" x14ac:dyDescent="0.35">
      <c r="A97" s="24"/>
      <c r="B97" s="4"/>
      <c r="C97" s="4"/>
      <c r="D97" s="9"/>
      <c r="E97" s="9"/>
      <c r="F97" s="8"/>
      <c r="G97" s="8"/>
      <c r="H97" s="8"/>
      <c r="I97" s="8"/>
      <c r="J97" s="8"/>
      <c r="K97" s="11"/>
      <c r="L97" s="11"/>
      <c r="M97" s="37">
        <f t="shared" si="26"/>
        <v>0</v>
      </c>
    </row>
    <row r="98" spans="1:13" s="28" customFormat="1" ht="14.5" x14ac:dyDescent="0.35">
      <c r="A98" s="24"/>
      <c r="B98" s="4"/>
      <c r="C98" s="4"/>
      <c r="D98" s="4"/>
      <c r="E98" s="4"/>
      <c r="F98" s="8"/>
      <c r="G98" s="8"/>
      <c r="H98" s="8"/>
      <c r="I98" s="8"/>
      <c r="J98" s="8"/>
      <c r="K98" s="11"/>
      <c r="L98" s="11"/>
      <c r="M98" s="37">
        <f t="shared" si="26"/>
        <v>0</v>
      </c>
    </row>
    <row r="99" spans="1:13" s="28" customFormat="1" ht="14.5" x14ac:dyDescent="0.35">
      <c r="A99" s="24"/>
      <c r="B99" s="4"/>
      <c r="C99" s="4"/>
      <c r="D99" s="4"/>
      <c r="E99" s="4"/>
      <c r="F99" s="8"/>
      <c r="G99" s="8"/>
      <c r="H99" s="8"/>
      <c r="I99" s="8"/>
      <c r="J99" s="8"/>
      <c r="K99" s="11"/>
      <c r="L99" s="11"/>
      <c r="M99" s="37">
        <f t="shared" si="26"/>
        <v>0</v>
      </c>
    </row>
    <row r="100" spans="1:13" s="28" customFormat="1" ht="14.5" x14ac:dyDescent="0.35">
      <c r="A100" s="24"/>
      <c r="B100" s="4"/>
      <c r="C100" s="4"/>
      <c r="D100" s="4"/>
      <c r="E100" s="4"/>
      <c r="F100" s="8"/>
      <c r="G100" s="8"/>
      <c r="H100" s="8"/>
      <c r="I100" s="8"/>
      <c r="J100" s="8"/>
      <c r="K100" s="11"/>
      <c r="L100" s="11"/>
      <c r="M100" s="37">
        <f t="shared" si="26"/>
        <v>0</v>
      </c>
    </row>
    <row r="101" spans="1:13" s="12" customFormat="1" ht="25" x14ac:dyDescent="0.5">
      <c r="A101" s="120" t="s">
        <v>224</v>
      </c>
      <c r="B101" s="121"/>
      <c r="C101" s="121"/>
      <c r="D101" s="121"/>
      <c r="E101" s="121"/>
      <c r="F101" s="122"/>
      <c r="G101" s="122"/>
      <c r="H101" s="122"/>
      <c r="I101" s="122"/>
      <c r="J101" s="122"/>
      <c r="K101" s="122"/>
      <c r="L101" s="122"/>
      <c r="M101" s="26"/>
    </row>
    <row r="102" spans="1:13" s="12" customFormat="1" ht="15" customHeight="1" x14ac:dyDescent="0.4">
      <c r="A102" s="246" t="s">
        <v>92</v>
      </c>
      <c r="B102" s="247"/>
      <c r="C102" s="246" t="s">
        <v>93</v>
      </c>
      <c r="D102" s="250"/>
      <c r="E102" s="247"/>
      <c r="F102" s="252" t="s">
        <v>94</v>
      </c>
      <c r="G102" s="252"/>
      <c r="H102" s="252"/>
      <c r="I102" s="252"/>
      <c r="J102" s="252"/>
      <c r="K102" s="253" t="s">
        <v>37</v>
      </c>
      <c r="L102" s="254"/>
      <c r="M102" s="26"/>
    </row>
    <row r="103" spans="1:13" s="12" customFormat="1" ht="18" x14ac:dyDescent="0.3">
      <c r="A103" s="248"/>
      <c r="B103" s="249"/>
      <c r="C103" s="248"/>
      <c r="D103" s="251"/>
      <c r="E103" s="249"/>
      <c r="F103" s="131" t="s">
        <v>38</v>
      </c>
      <c r="G103" s="131" t="s">
        <v>39</v>
      </c>
      <c r="H103" s="131" t="s">
        <v>40</v>
      </c>
      <c r="I103" s="131" t="s">
        <v>41</v>
      </c>
      <c r="J103" s="131" t="s">
        <v>42</v>
      </c>
      <c r="K103" s="255"/>
      <c r="L103" s="256"/>
      <c r="M103" s="26"/>
    </row>
    <row r="104" spans="1:13" s="34" customFormat="1" ht="122.5" x14ac:dyDescent="0.35">
      <c r="A104" s="228" t="s">
        <v>95</v>
      </c>
      <c r="B104" s="257"/>
      <c r="C104" s="258" t="s">
        <v>96</v>
      </c>
      <c r="D104" s="259"/>
      <c r="E104" s="260"/>
      <c r="F104" s="132" t="s">
        <v>48</v>
      </c>
      <c r="G104" s="132" t="s">
        <v>49</v>
      </c>
      <c r="H104" s="132" t="s">
        <v>50</v>
      </c>
      <c r="I104" s="132" t="s">
        <v>51</v>
      </c>
      <c r="J104" s="132" t="s">
        <v>52</v>
      </c>
      <c r="K104" s="261" t="s">
        <v>53</v>
      </c>
      <c r="L104" s="262"/>
      <c r="M104" s="33"/>
    </row>
    <row r="105" spans="1:13" s="34" customFormat="1" ht="17.5" x14ac:dyDescent="0.35">
      <c r="A105" s="240" t="s">
        <v>82</v>
      </c>
      <c r="B105" s="241"/>
      <c r="C105" s="241"/>
      <c r="D105" s="241"/>
      <c r="E105" s="241"/>
      <c r="F105" s="241"/>
      <c r="G105" s="241"/>
      <c r="H105" s="241"/>
      <c r="I105" s="241"/>
      <c r="J105" s="241"/>
      <c r="K105" s="241"/>
      <c r="L105" s="241"/>
      <c r="M105" s="33"/>
    </row>
    <row r="106" spans="1:13" s="34" customFormat="1" ht="17.5" x14ac:dyDescent="0.35">
      <c r="A106" s="242" t="s">
        <v>97</v>
      </c>
      <c r="B106" s="242"/>
      <c r="C106" s="243" t="s">
        <v>98</v>
      </c>
      <c r="D106" s="243"/>
      <c r="E106" s="243"/>
      <c r="F106" s="180">
        <v>800000</v>
      </c>
      <c r="G106" s="180">
        <v>800000</v>
      </c>
      <c r="H106" s="180">
        <v>800000</v>
      </c>
      <c r="I106" s="180">
        <v>0</v>
      </c>
      <c r="J106" s="180">
        <v>0</v>
      </c>
      <c r="K106" s="244"/>
      <c r="L106" s="245"/>
      <c r="M106" s="33"/>
    </row>
    <row r="107" spans="1:13" s="34" customFormat="1" ht="17.5" x14ac:dyDescent="0.35">
      <c r="A107" s="242" t="s">
        <v>99</v>
      </c>
      <c r="B107" s="242"/>
      <c r="C107" s="243" t="s">
        <v>100</v>
      </c>
      <c r="D107" s="243"/>
      <c r="E107" s="243"/>
      <c r="F107" s="180">
        <v>30000</v>
      </c>
      <c r="G107" s="180">
        <v>0</v>
      </c>
      <c r="H107" s="180">
        <v>0</v>
      </c>
      <c r="I107" s="180">
        <v>0</v>
      </c>
      <c r="J107" s="180">
        <v>0</v>
      </c>
      <c r="K107" s="244"/>
      <c r="L107" s="245"/>
      <c r="M107" s="33"/>
    </row>
    <row r="108" spans="1:13" s="34" customFormat="1" ht="17.5" x14ac:dyDescent="0.35">
      <c r="A108" s="242" t="s">
        <v>101</v>
      </c>
      <c r="B108" s="242"/>
      <c r="C108" s="243" t="s">
        <v>102</v>
      </c>
      <c r="D108" s="243"/>
      <c r="E108" s="243"/>
      <c r="F108" s="180">
        <v>0</v>
      </c>
      <c r="G108" s="180">
        <v>80000</v>
      </c>
      <c r="H108" s="180">
        <v>80000</v>
      </c>
      <c r="I108" s="180">
        <v>80000</v>
      </c>
      <c r="J108" s="180">
        <v>80000</v>
      </c>
      <c r="K108" s="244"/>
      <c r="L108" s="245"/>
      <c r="M108" s="33"/>
    </row>
    <row r="109" spans="1:13" s="34" customFormat="1" ht="17.5" x14ac:dyDescent="0.35">
      <c r="A109" s="233"/>
      <c r="B109" s="234"/>
      <c r="C109" s="235"/>
      <c r="D109" s="236"/>
      <c r="E109" s="237"/>
      <c r="F109" s="133"/>
      <c r="G109" s="133"/>
      <c r="H109" s="133"/>
      <c r="I109" s="133"/>
      <c r="J109" s="133"/>
      <c r="K109" s="238"/>
      <c r="L109" s="239"/>
      <c r="M109" s="33"/>
    </row>
    <row r="110" spans="1:13" s="34" customFormat="1" ht="17.5" x14ac:dyDescent="0.35">
      <c r="A110" s="233"/>
      <c r="B110" s="234"/>
      <c r="C110" s="235"/>
      <c r="D110" s="236"/>
      <c r="E110" s="237"/>
      <c r="F110" s="133"/>
      <c r="G110" s="133"/>
      <c r="H110" s="133"/>
      <c r="I110" s="133"/>
      <c r="J110" s="133"/>
      <c r="K110" s="238"/>
      <c r="L110" s="239"/>
      <c r="M110" s="33"/>
    </row>
    <row r="111" spans="1:13" s="34" customFormat="1" ht="17.5" x14ac:dyDescent="0.35">
      <c r="A111" s="233"/>
      <c r="B111" s="234"/>
      <c r="C111" s="235"/>
      <c r="D111" s="236"/>
      <c r="E111" s="237"/>
      <c r="F111" s="133"/>
      <c r="G111" s="133"/>
      <c r="H111" s="133"/>
      <c r="I111" s="133"/>
      <c r="J111" s="133"/>
      <c r="K111" s="238"/>
      <c r="L111" s="239"/>
      <c r="M111" s="33"/>
    </row>
    <row r="112" spans="1:13" s="34" customFormat="1" ht="17.5" x14ac:dyDescent="0.35">
      <c r="A112" s="233"/>
      <c r="B112" s="234"/>
      <c r="C112" s="235"/>
      <c r="D112" s="236"/>
      <c r="E112" s="237"/>
      <c r="F112" s="133"/>
      <c r="G112" s="133"/>
      <c r="H112" s="133"/>
      <c r="I112" s="133"/>
      <c r="J112" s="133"/>
      <c r="K112" s="238"/>
      <c r="L112" s="239"/>
      <c r="M112" s="33"/>
    </row>
    <row r="113" spans="1:13" s="34" customFormat="1" ht="17.5" x14ac:dyDescent="0.35">
      <c r="A113" s="233"/>
      <c r="B113" s="234"/>
      <c r="C113" s="235"/>
      <c r="D113" s="236"/>
      <c r="E113" s="237"/>
      <c r="F113" s="133"/>
      <c r="G113" s="133"/>
      <c r="H113" s="133"/>
      <c r="I113" s="133"/>
      <c r="J113" s="133"/>
      <c r="K113" s="238"/>
      <c r="L113" s="239"/>
      <c r="M113" s="33"/>
    </row>
    <row r="114" spans="1:13" s="34" customFormat="1" ht="17.5" x14ac:dyDescent="0.35">
      <c r="A114" s="233"/>
      <c r="B114" s="234"/>
      <c r="C114" s="235"/>
      <c r="D114" s="236"/>
      <c r="E114" s="237"/>
      <c r="F114" s="133"/>
      <c r="G114" s="133"/>
      <c r="H114" s="133"/>
      <c r="I114" s="133"/>
      <c r="J114" s="133"/>
      <c r="K114" s="238"/>
      <c r="L114" s="239"/>
      <c r="M114" s="33"/>
    </row>
    <row r="115" spans="1:13" s="34" customFormat="1" ht="17.5" x14ac:dyDescent="0.35">
      <c r="A115" s="233"/>
      <c r="B115" s="234"/>
      <c r="C115" s="235"/>
      <c r="D115" s="236"/>
      <c r="E115" s="237"/>
      <c r="F115" s="133"/>
      <c r="G115" s="133"/>
      <c r="H115" s="133"/>
      <c r="I115" s="133"/>
      <c r="J115" s="133"/>
      <c r="K115" s="238"/>
      <c r="L115" s="239"/>
      <c r="M115" s="33"/>
    </row>
    <row r="116" spans="1:13" s="34" customFormat="1" ht="17.5" x14ac:dyDescent="0.35">
      <c r="A116" s="233"/>
      <c r="B116" s="234"/>
      <c r="C116" s="235"/>
      <c r="D116" s="236"/>
      <c r="E116" s="237"/>
      <c r="F116" s="133"/>
      <c r="G116" s="133"/>
      <c r="H116" s="133"/>
      <c r="I116" s="133"/>
      <c r="J116" s="133"/>
      <c r="K116" s="238"/>
      <c r="L116" s="239"/>
      <c r="M116" s="33"/>
    </row>
    <row r="117" spans="1:13" s="34" customFormat="1" ht="17.5" x14ac:dyDescent="0.35">
      <c r="A117" s="233"/>
      <c r="B117" s="234"/>
      <c r="C117" s="235"/>
      <c r="D117" s="236"/>
      <c r="E117" s="237"/>
      <c r="F117" s="133"/>
      <c r="G117" s="133"/>
      <c r="H117" s="133"/>
      <c r="I117" s="133"/>
      <c r="J117" s="133"/>
      <c r="K117" s="238"/>
      <c r="L117" s="239"/>
      <c r="M117" s="33"/>
    </row>
    <row r="118" spans="1:13" s="34" customFormat="1" ht="17.5" x14ac:dyDescent="0.35">
      <c r="A118" s="233"/>
      <c r="B118" s="234"/>
      <c r="C118" s="235"/>
      <c r="D118" s="236"/>
      <c r="E118" s="237"/>
      <c r="F118" s="133"/>
      <c r="G118" s="133"/>
      <c r="H118" s="133"/>
      <c r="I118" s="133"/>
      <c r="J118" s="133"/>
      <c r="K118" s="238"/>
      <c r="L118" s="239"/>
      <c r="M118" s="33"/>
    </row>
    <row r="119" spans="1:13" s="34" customFormat="1" ht="17.5" x14ac:dyDescent="0.35">
      <c r="A119" s="233"/>
      <c r="B119" s="234"/>
      <c r="C119" s="235"/>
      <c r="D119" s="236"/>
      <c r="E119" s="237"/>
      <c r="F119" s="133"/>
      <c r="G119" s="133"/>
      <c r="H119" s="133"/>
      <c r="I119" s="133"/>
      <c r="J119" s="133"/>
      <c r="K119" s="238"/>
      <c r="L119" s="239"/>
      <c r="M119" s="33"/>
    </row>
    <row r="120" spans="1:13" s="34" customFormat="1" ht="17.5" x14ac:dyDescent="0.35">
      <c r="A120" s="233"/>
      <c r="B120" s="234"/>
      <c r="C120" s="235"/>
      <c r="D120" s="236"/>
      <c r="E120" s="237"/>
      <c r="F120" s="133"/>
      <c r="G120" s="133"/>
      <c r="H120" s="133"/>
      <c r="I120" s="133"/>
      <c r="J120" s="133"/>
      <c r="K120" s="238"/>
      <c r="L120" s="239"/>
      <c r="M120" s="33"/>
    </row>
    <row r="121" spans="1:13" s="34" customFormat="1" ht="17.5" x14ac:dyDescent="0.35">
      <c r="A121" s="233"/>
      <c r="B121" s="234"/>
      <c r="C121" s="235"/>
      <c r="D121" s="236"/>
      <c r="E121" s="237"/>
      <c r="F121" s="133"/>
      <c r="G121" s="133"/>
      <c r="H121" s="133"/>
      <c r="I121" s="133"/>
      <c r="J121" s="133"/>
      <c r="K121" s="238"/>
      <c r="L121" s="239"/>
      <c r="M121" s="33"/>
    </row>
    <row r="122" spans="1:13" s="34" customFormat="1" ht="17.5" x14ac:dyDescent="0.35">
      <c r="A122" s="233"/>
      <c r="B122" s="234"/>
      <c r="C122" s="235"/>
      <c r="D122" s="236"/>
      <c r="E122" s="237"/>
      <c r="F122" s="133"/>
      <c r="G122" s="133"/>
      <c r="H122" s="133"/>
      <c r="I122" s="133"/>
      <c r="J122" s="133"/>
      <c r="K122" s="238"/>
      <c r="L122" s="239"/>
      <c r="M122" s="33"/>
    </row>
    <row r="123" spans="1:13" s="34" customFormat="1" ht="17.5" x14ac:dyDescent="0.35">
      <c r="A123" s="233"/>
      <c r="B123" s="234"/>
      <c r="C123" s="235"/>
      <c r="D123" s="236"/>
      <c r="E123" s="237"/>
      <c r="F123" s="133"/>
      <c r="G123" s="133"/>
      <c r="H123" s="133"/>
      <c r="I123" s="133"/>
      <c r="J123" s="133"/>
      <c r="K123" s="238"/>
      <c r="L123" s="239"/>
      <c r="M123" s="33"/>
    </row>
    <row r="124" spans="1:13" s="34" customFormat="1" ht="17.5" x14ac:dyDescent="0.35">
      <c r="A124" s="233"/>
      <c r="B124" s="234"/>
      <c r="C124" s="235"/>
      <c r="D124" s="236"/>
      <c r="E124" s="237"/>
      <c r="F124" s="133"/>
      <c r="G124" s="133"/>
      <c r="H124" s="133"/>
      <c r="I124" s="133"/>
      <c r="J124" s="133"/>
      <c r="K124" s="238"/>
      <c r="L124" s="239"/>
      <c r="M124" s="33"/>
    </row>
    <row r="125" spans="1:13" s="34" customFormat="1" ht="17.5" x14ac:dyDescent="0.35">
      <c r="A125" s="233"/>
      <c r="B125" s="234"/>
      <c r="C125" s="235"/>
      <c r="D125" s="236"/>
      <c r="E125" s="237"/>
      <c r="F125" s="133"/>
      <c r="G125" s="133"/>
      <c r="H125" s="133"/>
      <c r="I125" s="133"/>
      <c r="J125" s="133"/>
      <c r="K125" s="238"/>
      <c r="L125" s="239"/>
      <c r="M125" s="33"/>
    </row>
    <row r="126" spans="1:13" s="34" customFormat="1" ht="17.5" x14ac:dyDescent="0.35">
      <c r="A126" s="233"/>
      <c r="B126" s="234"/>
      <c r="C126" s="235"/>
      <c r="D126" s="236"/>
      <c r="E126" s="237"/>
      <c r="F126" s="133"/>
      <c r="G126" s="133"/>
      <c r="H126" s="133"/>
      <c r="I126" s="133"/>
      <c r="J126" s="133"/>
      <c r="K126" s="238"/>
      <c r="L126" s="239"/>
      <c r="M126" s="33"/>
    </row>
    <row r="127" spans="1:13" s="34" customFormat="1" ht="17.5" x14ac:dyDescent="0.35">
      <c r="A127" s="233"/>
      <c r="B127" s="234"/>
      <c r="C127" s="235"/>
      <c r="D127" s="236"/>
      <c r="E127" s="237"/>
      <c r="F127" s="133"/>
      <c r="G127" s="133"/>
      <c r="H127" s="133"/>
      <c r="I127" s="133"/>
      <c r="J127" s="133"/>
      <c r="K127" s="238"/>
      <c r="L127" s="239"/>
      <c r="M127" s="33"/>
    </row>
    <row r="128" spans="1:13" s="34" customFormat="1" ht="17.5" x14ac:dyDescent="0.35">
      <c r="A128" s="233"/>
      <c r="B128" s="234"/>
      <c r="C128" s="235"/>
      <c r="D128" s="236"/>
      <c r="E128" s="237"/>
      <c r="F128" s="133"/>
      <c r="G128" s="133"/>
      <c r="H128" s="133"/>
      <c r="I128" s="133"/>
      <c r="J128" s="133"/>
      <c r="K128" s="238"/>
      <c r="L128" s="239"/>
      <c r="M128" s="33"/>
    </row>
    <row r="129" spans="1:13" s="34" customFormat="1" ht="17.5" x14ac:dyDescent="0.35">
      <c r="A129" s="233"/>
      <c r="B129" s="234"/>
      <c r="C129" s="235"/>
      <c r="D129" s="236"/>
      <c r="E129" s="237"/>
      <c r="F129" s="133"/>
      <c r="G129" s="133"/>
      <c r="H129" s="133"/>
      <c r="I129" s="133"/>
      <c r="J129" s="133"/>
      <c r="K129" s="238"/>
      <c r="L129" s="239"/>
      <c r="M129" s="33"/>
    </row>
    <row r="130" spans="1:13" s="12" customFormat="1" ht="25" x14ac:dyDescent="0.5">
      <c r="A130" s="120" t="s">
        <v>225</v>
      </c>
      <c r="B130" s="118"/>
      <c r="C130" s="118"/>
      <c r="D130" s="118"/>
      <c r="E130" s="118"/>
      <c r="F130" s="119"/>
      <c r="G130" s="119"/>
      <c r="H130" s="119"/>
      <c r="I130" s="119"/>
      <c r="J130" s="119"/>
      <c r="K130" s="119"/>
      <c r="L130" s="119"/>
      <c r="M130" s="26"/>
    </row>
    <row r="131" spans="1:13" s="12" customFormat="1" ht="15" customHeight="1" x14ac:dyDescent="0.4">
      <c r="A131" s="246" t="s">
        <v>103</v>
      </c>
      <c r="B131" s="247"/>
      <c r="C131" s="246" t="s">
        <v>93</v>
      </c>
      <c r="D131" s="250"/>
      <c r="E131" s="247"/>
      <c r="F131" s="252" t="s">
        <v>104</v>
      </c>
      <c r="G131" s="252"/>
      <c r="H131" s="252"/>
      <c r="I131" s="252"/>
      <c r="J131" s="252"/>
      <c r="K131" s="253" t="s">
        <v>37</v>
      </c>
      <c r="L131" s="254"/>
      <c r="M131" s="26"/>
    </row>
    <row r="132" spans="1:13" s="12" customFormat="1" ht="18" x14ac:dyDescent="0.3">
      <c r="A132" s="248"/>
      <c r="B132" s="249"/>
      <c r="C132" s="248"/>
      <c r="D132" s="251"/>
      <c r="E132" s="249"/>
      <c r="F132" s="131" t="s">
        <v>38</v>
      </c>
      <c r="G132" s="131" t="s">
        <v>39</v>
      </c>
      <c r="H132" s="131" t="s">
        <v>40</v>
      </c>
      <c r="I132" s="131" t="s">
        <v>41</v>
      </c>
      <c r="J132" s="131" t="s">
        <v>42</v>
      </c>
      <c r="K132" s="255"/>
      <c r="L132" s="256"/>
      <c r="M132" s="26"/>
    </row>
    <row r="133" spans="1:13" s="34" customFormat="1" ht="52.5" x14ac:dyDescent="0.35">
      <c r="A133" s="228" t="s">
        <v>105</v>
      </c>
      <c r="B133" s="257"/>
      <c r="C133" s="258" t="s">
        <v>106</v>
      </c>
      <c r="D133" s="259"/>
      <c r="E133" s="260"/>
      <c r="F133" s="132" t="s">
        <v>107</v>
      </c>
      <c r="G133" s="132" t="s">
        <v>108</v>
      </c>
      <c r="H133" s="132" t="s">
        <v>109</v>
      </c>
      <c r="I133" s="132" t="s">
        <v>110</v>
      </c>
      <c r="J133" s="132" t="s">
        <v>111</v>
      </c>
      <c r="K133" s="261" t="s">
        <v>53</v>
      </c>
      <c r="L133" s="262"/>
      <c r="M133" s="33"/>
    </row>
    <row r="134" spans="1:13" s="34" customFormat="1" ht="17.5" x14ac:dyDescent="0.35">
      <c r="A134" s="240" t="s">
        <v>54</v>
      </c>
      <c r="B134" s="241"/>
      <c r="C134" s="241"/>
      <c r="D134" s="241"/>
      <c r="E134" s="241"/>
      <c r="F134" s="241"/>
      <c r="G134" s="241"/>
      <c r="H134" s="241"/>
      <c r="I134" s="241"/>
      <c r="J134" s="241"/>
      <c r="K134" s="241"/>
      <c r="L134" s="241"/>
      <c r="M134" s="33"/>
    </row>
    <row r="135" spans="1:13" s="34" customFormat="1" ht="17.5" x14ac:dyDescent="0.35">
      <c r="A135" s="242" t="s">
        <v>112</v>
      </c>
      <c r="B135" s="242"/>
      <c r="C135" s="243" t="s">
        <v>113</v>
      </c>
      <c r="D135" s="243"/>
      <c r="E135" s="243"/>
      <c r="F135" s="180">
        <v>0</v>
      </c>
      <c r="G135" s="180">
        <v>0</v>
      </c>
      <c r="H135" s="180">
        <v>50000</v>
      </c>
      <c r="I135" s="180">
        <v>50000</v>
      </c>
      <c r="J135" s="180">
        <v>50000</v>
      </c>
      <c r="K135" s="244"/>
      <c r="L135" s="245"/>
      <c r="M135" s="33"/>
    </row>
    <row r="136" spans="1:13" s="34" customFormat="1" ht="17.5" x14ac:dyDescent="0.35">
      <c r="A136" s="233"/>
      <c r="B136" s="234"/>
      <c r="C136" s="235"/>
      <c r="D136" s="236"/>
      <c r="E136" s="237"/>
      <c r="F136" s="133"/>
      <c r="G136" s="133"/>
      <c r="H136" s="133"/>
      <c r="I136" s="133"/>
      <c r="J136" s="133"/>
      <c r="K136" s="238"/>
      <c r="L136" s="239"/>
      <c r="M136" s="33"/>
    </row>
    <row r="137" spans="1:13" s="34" customFormat="1" ht="17.5" x14ac:dyDescent="0.35">
      <c r="A137" s="233"/>
      <c r="B137" s="234"/>
      <c r="C137" s="235"/>
      <c r="D137" s="236"/>
      <c r="E137" s="237"/>
      <c r="F137" s="133"/>
      <c r="G137" s="133"/>
      <c r="H137" s="133"/>
      <c r="I137" s="133"/>
      <c r="J137" s="133"/>
      <c r="K137" s="238"/>
      <c r="L137" s="239"/>
      <c r="M137" s="33"/>
    </row>
    <row r="138" spans="1:13" s="34" customFormat="1" ht="17.5" x14ac:dyDescent="0.35">
      <c r="A138" s="233"/>
      <c r="B138" s="234"/>
      <c r="C138" s="235"/>
      <c r="D138" s="236"/>
      <c r="E138" s="237"/>
      <c r="F138" s="133"/>
      <c r="G138" s="133"/>
      <c r="H138" s="133"/>
      <c r="I138" s="133"/>
      <c r="J138" s="133"/>
      <c r="K138" s="238"/>
      <c r="L138" s="239"/>
      <c r="M138" s="33"/>
    </row>
    <row r="139" spans="1:13" s="34" customFormat="1" ht="17.5" x14ac:dyDescent="0.35">
      <c r="A139" s="233"/>
      <c r="B139" s="234"/>
      <c r="C139" s="235"/>
      <c r="D139" s="236"/>
      <c r="E139" s="237"/>
      <c r="F139" s="133"/>
      <c r="G139" s="133"/>
      <c r="H139" s="133"/>
      <c r="I139" s="133"/>
      <c r="J139" s="133"/>
      <c r="K139" s="238"/>
      <c r="L139" s="239"/>
      <c r="M139" s="33"/>
    </row>
    <row r="140" spans="1:13" s="34" customFormat="1" ht="17.5" x14ac:dyDescent="0.35">
      <c r="A140" s="233"/>
      <c r="B140" s="234"/>
      <c r="C140" s="235"/>
      <c r="D140" s="236"/>
      <c r="E140" s="237"/>
      <c r="F140" s="133"/>
      <c r="G140" s="133"/>
      <c r="H140" s="133"/>
      <c r="I140" s="133"/>
      <c r="J140" s="133"/>
      <c r="K140" s="238"/>
      <c r="L140" s="239"/>
      <c r="M140" s="33"/>
    </row>
    <row r="141" spans="1:13" s="34" customFormat="1" ht="17.5" x14ac:dyDescent="0.35">
      <c r="A141" s="233"/>
      <c r="B141" s="234"/>
      <c r="C141" s="235"/>
      <c r="D141" s="236"/>
      <c r="E141" s="237"/>
      <c r="F141" s="133"/>
      <c r="G141" s="133"/>
      <c r="H141" s="133"/>
      <c r="I141" s="133"/>
      <c r="J141" s="133"/>
      <c r="K141" s="238"/>
      <c r="L141" s="239"/>
      <c r="M141" s="33"/>
    </row>
    <row r="142" spans="1:13" s="34" customFormat="1" ht="17.5" x14ac:dyDescent="0.35">
      <c r="A142" s="233"/>
      <c r="B142" s="234"/>
      <c r="C142" s="235"/>
      <c r="D142" s="236"/>
      <c r="E142" s="237"/>
      <c r="F142" s="133"/>
      <c r="G142" s="133"/>
      <c r="H142" s="133"/>
      <c r="I142" s="133"/>
      <c r="J142" s="133"/>
      <c r="K142" s="238"/>
      <c r="L142" s="239"/>
      <c r="M142" s="33"/>
    </row>
    <row r="143" spans="1:13" s="34" customFormat="1" ht="17.5" x14ac:dyDescent="0.35">
      <c r="A143" s="233"/>
      <c r="B143" s="234"/>
      <c r="C143" s="235"/>
      <c r="D143" s="236"/>
      <c r="E143" s="237"/>
      <c r="F143" s="133"/>
      <c r="G143" s="133"/>
      <c r="H143" s="133"/>
      <c r="I143" s="133"/>
      <c r="J143" s="133"/>
      <c r="K143" s="238"/>
      <c r="L143" s="239"/>
      <c r="M143" s="33"/>
    </row>
    <row r="144" spans="1:13" s="34" customFormat="1" ht="17.5" x14ac:dyDescent="0.35">
      <c r="A144" s="233"/>
      <c r="B144" s="234"/>
      <c r="C144" s="235"/>
      <c r="D144" s="236"/>
      <c r="E144" s="237"/>
      <c r="F144" s="133"/>
      <c r="G144" s="133"/>
      <c r="H144" s="133"/>
      <c r="I144" s="133"/>
      <c r="J144" s="133"/>
      <c r="K144" s="238"/>
      <c r="L144" s="239"/>
      <c r="M144" s="33"/>
    </row>
    <row r="145" spans="1:13" s="34" customFormat="1" ht="17.5" x14ac:dyDescent="0.35">
      <c r="A145" s="233"/>
      <c r="B145" s="234"/>
      <c r="C145" s="235"/>
      <c r="D145" s="236"/>
      <c r="E145" s="237"/>
      <c r="F145" s="133"/>
      <c r="G145" s="133"/>
      <c r="H145" s="133"/>
      <c r="I145" s="133"/>
      <c r="J145" s="133"/>
      <c r="K145" s="238"/>
      <c r="L145" s="239"/>
      <c r="M145" s="33"/>
    </row>
    <row r="146" spans="1:13" s="34" customFormat="1" ht="17.5" x14ac:dyDescent="0.35">
      <c r="A146" s="233"/>
      <c r="B146" s="234"/>
      <c r="C146" s="235"/>
      <c r="D146" s="236"/>
      <c r="E146" s="237"/>
      <c r="F146" s="133"/>
      <c r="G146" s="133"/>
      <c r="H146" s="133"/>
      <c r="I146" s="133"/>
      <c r="J146" s="133"/>
      <c r="K146" s="238"/>
      <c r="L146" s="239"/>
      <c r="M146" s="33"/>
    </row>
    <row r="147" spans="1:13" s="34" customFormat="1" ht="17.5" x14ac:dyDescent="0.35">
      <c r="A147" s="233"/>
      <c r="B147" s="234"/>
      <c r="C147" s="235"/>
      <c r="D147" s="236"/>
      <c r="E147" s="237"/>
      <c r="F147" s="133"/>
      <c r="G147" s="133"/>
      <c r="H147" s="133"/>
      <c r="I147" s="133"/>
      <c r="J147" s="133"/>
      <c r="K147" s="238"/>
      <c r="L147" s="239"/>
      <c r="M147" s="33"/>
    </row>
    <row r="148" spans="1:13" s="34" customFormat="1" ht="17.5" x14ac:dyDescent="0.35">
      <c r="A148" s="233"/>
      <c r="B148" s="234"/>
      <c r="C148" s="235"/>
      <c r="D148" s="236"/>
      <c r="E148" s="237"/>
      <c r="F148" s="133"/>
      <c r="G148" s="133"/>
      <c r="H148" s="133"/>
      <c r="I148" s="133"/>
      <c r="J148" s="133"/>
      <c r="K148" s="238"/>
      <c r="L148" s="239"/>
      <c r="M148" s="33"/>
    </row>
    <row r="149" spans="1:13" s="34" customFormat="1" ht="17.5" x14ac:dyDescent="0.35">
      <c r="A149" s="233"/>
      <c r="B149" s="234"/>
      <c r="C149" s="235"/>
      <c r="D149" s="236"/>
      <c r="E149" s="237"/>
      <c r="F149" s="133"/>
      <c r="G149" s="133"/>
      <c r="H149" s="133"/>
      <c r="I149" s="133"/>
      <c r="J149" s="133"/>
      <c r="K149" s="238"/>
      <c r="L149" s="239"/>
      <c r="M149" s="33"/>
    </row>
    <row r="150" spans="1:13" s="34" customFormat="1" ht="17.5" x14ac:dyDescent="0.35">
      <c r="A150" s="233"/>
      <c r="B150" s="234"/>
      <c r="C150" s="235"/>
      <c r="D150" s="236"/>
      <c r="E150" s="237"/>
      <c r="F150" s="133"/>
      <c r="G150" s="133"/>
      <c r="H150" s="133"/>
      <c r="I150" s="133"/>
      <c r="J150" s="133"/>
      <c r="K150" s="238"/>
      <c r="L150" s="239"/>
      <c r="M150" s="33"/>
    </row>
    <row r="151" spans="1:13" s="34" customFormat="1" ht="17.5" x14ac:dyDescent="0.35">
      <c r="A151" s="233"/>
      <c r="B151" s="234"/>
      <c r="C151" s="235"/>
      <c r="D151" s="236"/>
      <c r="E151" s="237"/>
      <c r="F151" s="133"/>
      <c r="G151" s="133"/>
      <c r="H151" s="133"/>
      <c r="I151" s="133"/>
      <c r="J151" s="133"/>
      <c r="K151" s="238"/>
      <c r="L151" s="239"/>
      <c r="M151" s="33"/>
    </row>
    <row r="152" spans="1:13" s="34" customFormat="1" ht="17.5" x14ac:dyDescent="0.35">
      <c r="A152" s="233"/>
      <c r="B152" s="234"/>
      <c r="C152" s="235"/>
      <c r="D152" s="236"/>
      <c r="E152" s="237"/>
      <c r="F152" s="133"/>
      <c r="G152" s="133"/>
      <c r="H152" s="133"/>
      <c r="I152" s="133"/>
      <c r="J152" s="133"/>
      <c r="K152" s="238"/>
      <c r="L152" s="239"/>
      <c r="M152" s="33"/>
    </row>
    <row r="153" spans="1:13" s="34" customFormat="1" ht="17.5" x14ac:dyDescent="0.35">
      <c r="A153" s="233"/>
      <c r="B153" s="234"/>
      <c r="C153" s="235"/>
      <c r="D153" s="236"/>
      <c r="E153" s="237"/>
      <c r="F153" s="133"/>
      <c r="G153" s="133"/>
      <c r="H153" s="133"/>
      <c r="I153" s="133"/>
      <c r="J153" s="133"/>
      <c r="K153" s="238"/>
      <c r="L153" s="239"/>
      <c r="M153" s="33"/>
    </row>
    <row r="154" spans="1:13" s="34" customFormat="1" ht="17.5" x14ac:dyDescent="0.35">
      <c r="A154" s="233"/>
      <c r="B154" s="234"/>
      <c r="C154" s="235"/>
      <c r="D154" s="236"/>
      <c r="E154" s="237"/>
      <c r="F154" s="133"/>
      <c r="G154" s="133"/>
      <c r="H154" s="133"/>
      <c r="I154" s="133"/>
      <c r="J154" s="133"/>
      <c r="K154" s="238"/>
      <c r="L154" s="239"/>
      <c r="M154" s="33"/>
    </row>
    <row r="155" spans="1:13" s="34" customFormat="1" ht="17.5" x14ac:dyDescent="0.35">
      <c r="A155" s="233"/>
      <c r="B155" s="234"/>
      <c r="C155" s="235"/>
      <c r="D155" s="236"/>
      <c r="E155" s="237"/>
      <c r="F155" s="133"/>
      <c r="G155" s="133"/>
      <c r="H155" s="133"/>
      <c r="I155" s="133"/>
      <c r="J155" s="133"/>
      <c r="K155" s="238"/>
      <c r="L155" s="239"/>
      <c r="M155" s="33"/>
    </row>
    <row r="156" spans="1:13" s="34" customFormat="1" ht="17.5" x14ac:dyDescent="0.35">
      <c r="A156" s="233"/>
      <c r="B156" s="234"/>
      <c r="C156" s="235"/>
      <c r="D156" s="236"/>
      <c r="E156" s="237"/>
      <c r="F156" s="133"/>
      <c r="G156" s="133"/>
      <c r="H156" s="133"/>
      <c r="I156" s="133"/>
      <c r="J156" s="133"/>
      <c r="K156" s="238"/>
      <c r="L156" s="239"/>
      <c r="M156" s="33"/>
    </row>
    <row r="157" spans="1:13" s="34" customFormat="1" ht="17.5" x14ac:dyDescent="0.35">
      <c r="A157" s="233"/>
      <c r="B157" s="234"/>
      <c r="C157" s="235"/>
      <c r="D157" s="236"/>
      <c r="E157" s="237"/>
      <c r="F157" s="133"/>
      <c r="G157" s="133"/>
      <c r="H157" s="133"/>
      <c r="I157" s="133"/>
      <c r="J157" s="133"/>
      <c r="K157" s="238"/>
      <c r="L157" s="239"/>
      <c r="M157" s="33"/>
    </row>
    <row r="158" spans="1:13" s="34" customFormat="1" ht="17.5" x14ac:dyDescent="0.35">
      <c r="A158" s="233"/>
      <c r="B158" s="234"/>
      <c r="C158" s="235"/>
      <c r="D158" s="236"/>
      <c r="E158" s="237"/>
      <c r="F158" s="133"/>
      <c r="G158" s="133"/>
      <c r="H158" s="133"/>
      <c r="I158" s="133"/>
      <c r="J158" s="133"/>
      <c r="K158" s="238"/>
      <c r="L158" s="239"/>
      <c r="M158" s="33"/>
    </row>
    <row r="159" spans="1:13" s="12" customFormat="1" ht="25" x14ac:dyDescent="0.5">
      <c r="A159" s="120" t="s">
        <v>226</v>
      </c>
      <c r="B159" s="118"/>
      <c r="C159" s="118"/>
      <c r="D159" s="118"/>
      <c r="E159" s="118"/>
      <c r="F159" s="119"/>
      <c r="G159" s="119"/>
      <c r="H159" s="119"/>
      <c r="I159" s="119"/>
      <c r="J159" s="119"/>
      <c r="K159" s="119"/>
      <c r="L159" s="119"/>
      <c r="M159" s="26"/>
    </row>
    <row r="160" spans="1:13" s="34" customFormat="1" ht="318.64999999999998" customHeight="1" x14ac:dyDescent="0.35">
      <c r="A160" s="228" t="s">
        <v>227</v>
      </c>
      <c r="B160" s="229"/>
      <c r="C160" s="229"/>
      <c r="D160" s="229"/>
      <c r="E160" s="229"/>
      <c r="F160" s="230"/>
      <c r="G160" s="134" t="s">
        <v>114</v>
      </c>
      <c r="H160" s="189">
        <v>0.04</v>
      </c>
      <c r="I160" s="134" t="s">
        <v>115</v>
      </c>
      <c r="J160" s="190">
        <v>700000</v>
      </c>
      <c r="K160" s="231"/>
      <c r="L160" s="232"/>
      <c r="M160" s="33"/>
    </row>
    <row r="161" spans="1:13" s="12" customFormat="1" hidden="1" x14ac:dyDescent="0.3">
      <c r="A161" s="5"/>
      <c r="B161" s="5"/>
      <c r="C161" s="5"/>
      <c r="D161" s="5"/>
      <c r="E161" s="5"/>
      <c r="F161" s="48"/>
      <c r="G161" s="48"/>
      <c r="H161" s="48"/>
      <c r="I161" s="48"/>
      <c r="J161" s="48"/>
      <c r="K161" s="48"/>
      <c r="L161" s="48"/>
      <c r="M161" s="26"/>
    </row>
    <row r="162" spans="1:13" s="12" customFormat="1" hidden="1" x14ac:dyDescent="0.3">
      <c r="A162" s="5"/>
      <c r="B162" s="5"/>
      <c r="C162" s="5"/>
      <c r="D162" s="5"/>
      <c r="E162" s="5"/>
      <c r="F162" s="48"/>
      <c r="G162" s="48"/>
      <c r="H162" s="48"/>
      <c r="I162" s="48"/>
      <c r="J162" s="48"/>
      <c r="K162" s="48"/>
      <c r="L162" s="48"/>
      <c r="M162" s="26"/>
    </row>
    <row r="163" spans="1:13" s="12" customFormat="1" hidden="1" x14ac:dyDescent="0.3">
      <c r="A163" s="5"/>
      <c r="B163" s="5"/>
      <c r="C163" s="5"/>
      <c r="D163" s="5"/>
      <c r="E163" s="5"/>
      <c r="F163" s="48"/>
      <c r="G163" s="48"/>
      <c r="H163" s="48"/>
      <c r="I163" s="48"/>
      <c r="J163" s="48"/>
      <c r="K163" s="48"/>
      <c r="L163" s="48"/>
      <c r="M163" s="26"/>
    </row>
    <row r="164" spans="1:13" s="12" customFormat="1" hidden="1" x14ac:dyDescent="0.3">
      <c r="A164" s="5"/>
      <c r="B164" s="5"/>
      <c r="C164" s="5"/>
      <c r="D164" s="5"/>
      <c r="E164" s="5"/>
      <c r="F164" s="48"/>
      <c r="G164" s="48"/>
      <c r="H164" s="48"/>
      <c r="I164" s="48"/>
      <c r="J164" s="48"/>
      <c r="K164" s="48"/>
      <c r="L164" s="48"/>
      <c r="M164" s="26"/>
    </row>
    <row r="165" spans="1:13" s="12" customFormat="1" hidden="1" x14ac:dyDescent="0.3">
      <c r="A165" s="5"/>
      <c r="B165" s="5"/>
      <c r="C165" s="5"/>
      <c r="D165" s="5"/>
      <c r="E165" s="5"/>
      <c r="F165" s="48"/>
      <c r="G165" s="48"/>
      <c r="H165" s="48"/>
      <c r="I165" s="48"/>
      <c r="J165" s="48"/>
      <c r="K165" s="48"/>
      <c r="L165" s="48"/>
      <c r="M165" s="26"/>
    </row>
    <row r="166" spans="1:13" s="12" customFormat="1" hidden="1" x14ac:dyDescent="0.3">
      <c r="A166" s="5"/>
      <c r="B166" s="5"/>
      <c r="C166" s="5"/>
      <c r="D166" s="5"/>
      <c r="E166" s="5"/>
      <c r="F166" s="48"/>
      <c r="G166" s="48"/>
      <c r="H166" s="48"/>
      <c r="I166" s="48"/>
      <c r="J166" s="48"/>
      <c r="K166" s="48"/>
      <c r="L166" s="48"/>
      <c r="M166" s="26"/>
    </row>
    <row r="167" spans="1:13" s="12" customFormat="1" hidden="1" x14ac:dyDescent="0.3">
      <c r="A167" s="5"/>
      <c r="B167" s="5"/>
      <c r="C167" s="5"/>
      <c r="D167" s="5"/>
      <c r="E167" s="5"/>
      <c r="F167" s="48"/>
      <c r="G167" s="48"/>
      <c r="H167" s="48"/>
      <c r="I167" s="48"/>
      <c r="J167" s="48"/>
      <c r="K167" s="48"/>
      <c r="L167" s="48"/>
      <c r="M167" s="26"/>
    </row>
    <row r="168" spans="1:13" s="12" customFormat="1" hidden="1" x14ac:dyDescent="0.3">
      <c r="A168" s="5"/>
      <c r="B168" s="5"/>
      <c r="C168" s="5"/>
      <c r="D168" s="5"/>
      <c r="E168" s="5"/>
      <c r="F168" s="48"/>
      <c r="G168" s="48"/>
      <c r="H168" s="48"/>
      <c r="I168" s="48"/>
      <c r="J168" s="48"/>
      <c r="K168" s="48"/>
      <c r="L168" s="48"/>
      <c r="M168" s="26"/>
    </row>
    <row r="169" spans="1:13" s="12" customFormat="1" hidden="1" x14ac:dyDescent="0.3">
      <c r="A169" s="5"/>
      <c r="B169" s="5"/>
      <c r="C169" s="5"/>
      <c r="D169" s="5"/>
      <c r="E169" s="5"/>
      <c r="F169" s="48"/>
      <c r="G169" s="48"/>
      <c r="H169" s="48"/>
      <c r="I169" s="48"/>
      <c r="J169" s="48"/>
      <c r="K169" s="48"/>
      <c r="L169" s="48"/>
      <c r="M169" s="26"/>
    </row>
    <row r="170" spans="1:13" s="12" customFormat="1" hidden="1" x14ac:dyDescent="0.3">
      <c r="A170" s="5"/>
      <c r="B170" s="5"/>
      <c r="C170" s="5"/>
      <c r="D170" s="5"/>
      <c r="E170" s="5"/>
      <c r="F170" s="48"/>
      <c r="G170" s="48"/>
      <c r="H170" s="48"/>
      <c r="I170" s="48"/>
      <c r="J170" s="48"/>
      <c r="K170" s="48"/>
      <c r="L170" s="48"/>
      <c r="M170" s="26"/>
    </row>
    <row r="171" spans="1:13" s="12" customFormat="1" hidden="1" x14ac:dyDescent="0.3">
      <c r="A171" s="5"/>
      <c r="B171" s="5"/>
      <c r="C171" s="5"/>
      <c r="D171" s="5"/>
      <c r="E171" s="5"/>
      <c r="F171" s="48"/>
      <c r="G171" s="48"/>
      <c r="H171" s="48"/>
      <c r="I171" s="48"/>
      <c r="J171" s="48"/>
      <c r="K171" s="48"/>
      <c r="L171" s="48"/>
      <c r="M171" s="26"/>
    </row>
    <row r="172" spans="1:13" s="12" customFormat="1" hidden="1" x14ac:dyDescent="0.3">
      <c r="A172" s="5"/>
      <c r="B172" s="5"/>
      <c r="C172" s="5"/>
      <c r="D172" s="5"/>
      <c r="E172" s="5"/>
      <c r="F172" s="48"/>
      <c r="G172" s="48"/>
      <c r="H172" s="48"/>
      <c r="I172" s="48"/>
      <c r="J172" s="48"/>
      <c r="K172" s="48"/>
      <c r="L172" s="48"/>
      <c r="M172" s="26"/>
    </row>
    <row r="173" spans="1:13" s="12" customFormat="1" hidden="1" x14ac:dyDescent="0.3">
      <c r="A173" s="5"/>
      <c r="B173" s="5"/>
      <c r="C173" s="5"/>
      <c r="D173" s="5"/>
      <c r="E173" s="5"/>
      <c r="F173" s="48"/>
      <c r="G173" s="48"/>
      <c r="H173" s="48"/>
      <c r="I173" s="48"/>
      <c r="J173" s="48"/>
      <c r="K173" s="48"/>
      <c r="L173" s="48"/>
      <c r="M173" s="26"/>
    </row>
    <row r="174" spans="1:13" s="12" customFormat="1" hidden="1" x14ac:dyDescent="0.3">
      <c r="A174" s="5"/>
      <c r="B174" s="5"/>
      <c r="C174" s="5"/>
      <c r="D174" s="5"/>
      <c r="E174" s="5"/>
      <c r="F174" s="48"/>
      <c r="G174" s="48"/>
      <c r="H174" s="48"/>
      <c r="I174" s="48"/>
      <c r="J174" s="48"/>
      <c r="K174" s="48"/>
      <c r="L174" s="48"/>
      <c r="M174" s="26"/>
    </row>
    <row r="175" spans="1:13" s="12" customFormat="1" hidden="1" x14ac:dyDescent="0.3">
      <c r="A175" s="5"/>
      <c r="B175" s="5"/>
      <c r="C175" s="5"/>
      <c r="D175" s="5"/>
      <c r="E175" s="5"/>
      <c r="F175" s="48"/>
      <c r="G175" s="48"/>
      <c r="H175" s="48"/>
      <c r="I175" s="48"/>
      <c r="J175" s="48"/>
      <c r="K175" s="48"/>
      <c r="L175" s="48"/>
      <c r="M175" s="26"/>
    </row>
    <row r="176" spans="1:13" s="12" customFormat="1" hidden="1" x14ac:dyDescent="0.3">
      <c r="A176" s="5"/>
      <c r="B176" s="5"/>
      <c r="C176" s="5"/>
      <c r="D176" s="5"/>
      <c r="E176" s="5"/>
      <c r="F176" s="48"/>
      <c r="G176" s="48"/>
      <c r="H176" s="48"/>
      <c r="I176" s="48"/>
      <c r="J176" s="48"/>
      <c r="K176" s="48"/>
      <c r="L176" s="48"/>
      <c r="M176" s="26"/>
    </row>
    <row r="177" spans="1:13" s="12" customFormat="1" hidden="1" x14ac:dyDescent="0.3">
      <c r="A177" s="5"/>
      <c r="B177" s="5"/>
      <c r="C177" s="5"/>
      <c r="D177" s="5"/>
      <c r="E177" s="5"/>
      <c r="F177" s="48"/>
      <c r="G177" s="48"/>
      <c r="H177" s="48"/>
      <c r="I177" s="48"/>
      <c r="J177" s="48"/>
      <c r="K177" s="48"/>
      <c r="L177" s="48"/>
      <c r="M177" s="26"/>
    </row>
    <row r="178" spans="1:13" s="12" customFormat="1" hidden="1" x14ac:dyDescent="0.3">
      <c r="A178" s="5"/>
      <c r="B178" s="5"/>
      <c r="C178" s="5"/>
      <c r="D178" s="5"/>
      <c r="E178" s="5"/>
      <c r="F178" s="48"/>
      <c r="G178" s="48"/>
      <c r="H178" s="48"/>
      <c r="I178" s="48"/>
      <c r="J178" s="48"/>
      <c r="K178" s="48"/>
      <c r="L178" s="48"/>
      <c r="M178" s="26"/>
    </row>
    <row r="179" spans="1:13" s="12" customFormat="1" hidden="1" x14ac:dyDescent="0.3">
      <c r="A179" s="5"/>
      <c r="B179" s="5"/>
      <c r="C179" s="5"/>
      <c r="D179" s="5"/>
      <c r="E179" s="5"/>
      <c r="F179" s="48"/>
      <c r="G179" s="48"/>
      <c r="H179" s="48"/>
      <c r="I179" s="48"/>
      <c r="J179" s="48"/>
      <c r="K179" s="48"/>
      <c r="L179" s="48"/>
      <c r="M179" s="26"/>
    </row>
    <row r="180" spans="1:13" s="12" customFormat="1" hidden="1" x14ac:dyDescent="0.3">
      <c r="A180" s="5"/>
      <c r="B180" s="5"/>
      <c r="C180" s="5"/>
      <c r="D180" s="5"/>
      <c r="E180" s="5"/>
      <c r="F180" s="48"/>
      <c r="G180" s="48"/>
      <c r="H180" s="48"/>
      <c r="I180" s="48"/>
      <c r="J180" s="48"/>
      <c r="K180" s="48"/>
      <c r="L180" s="48"/>
      <c r="M180" s="26"/>
    </row>
    <row r="181" spans="1:13" s="12" customFormat="1" hidden="1" x14ac:dyDescent="0.3">
      <c r="A181" s="5"/>
      <c r="B181" s="5"/>
      <c r="C181" s="5"/>
      <c r="D181" s="5"/>
      <c r="E181" s="5"/>
      <c r="F181" s="48"/>
      <c r="G181" s="48"/>
      <c r="H181" s="48"/>
      <c r="I181" s="48"/>
      <c r="J181" s="48"/>
      <c r="K181" s="48"/>
      <c r="L181" s="48"/>
      <c r="M181" s="26"/>
    </row>
    <row r="182" spans="1:13" s="12" customFormat="1" hidden="1" x14ac:dyDescent="0.3">
      <c r="A182" s="5"/>
      <c r="B182" s="5"/>
      <c r="C182" s="5"/>
      <c r="D182" s="5"/>
      <c r="E182" s="5"/>
      <c r="F182" s="48"/>
      <c r="G182" s="48"/>
      <c r="H182" s="48"/>
      <c r="I182" s="48"/>
      <c r="J182" s="48"/>
      <c r="K182" s="48"/>
      <c r="L182" s="48"/>
      <c r="M182" s="26"/>
    </row>
    <row r="183" spans="1:13" s="12" customFormat="1" hidden="1" x14ac:dyDescent="0.3">
      <c r="A183" s="5"/>
      <c r="B183" s="5"/>
      <c r="C183" s="5"/>
      <c r="D183" s="5"/>
      <c r="E183" s="5"/>
      <c r="F183" s="48"/>
      <c r="G183" s="48"/>
      <c r="H183" s="48"/>
      <c r="I183" s="48"/>
      <c r="J183" s="48"/>
      <c r="K183" s="48"/>
      <c r="L183" s="48"/>
      <c r="M183" s="26"/>
    </row>
    <row r="184" spans="1:13" s="12" customFormat="1" hidden="1" x14ac:dyDescent="0.3">
      <c r="A184" s="5"/>
      <c r="B184" s="5"/>
      <c r="C184" s="5"/>
      <c r="D184" s="5"/>
      <c r="E184" s="5"/>
      <c r="F184" s="48"/>
      <c r="G184" s="48"/>
      <c r="H184" s="48"/>
      <c r="I184" s="48"/>
      <c r="J184" s="48"/>
      <c r="K184" s="48"/>
      <c r="L184" s="48"/>
      <c r="M184" s="26"/>
    </row>
    <row r="185" spans="1:13" s="12" customFormat="1" hidden="1" x14ac:dyDescent="0.3">
      <c r="A185" s="5"/>
      <c r="B185" s="5"/>
      <c r="C185" s="5"/>
      <c r="D185" s="5"/>
      <c r="E185" s="5"/>
      <c r="F185" s="48"/>
      <c r="G185" s="48"/>
      <c r="H185" s="48"/>
      <c r="I185" s="48"/>
      <c r="J185" s="48"/>
      <c r="K185" s="48"/>
      <c r="L185" s="48"/>
      <c r="M185" s="26"/>
    </row>
    <row r="186" spans="1:13" s="12" customFormat="1" hidden="1" x14ac:dyDescent="0.3">
      <c r="A186" s="5"/>
      <c r="B186" s="5"/>
      <c r="C186" s="5"/>
      <c r="D186" s="5"/>
      <c r="E186" s="5"/>
      <c r="F186" s="48"/>
      <c r="G186" s="48"/>
      <c r="H186" s="48"/>
      <c r="I186" s="48"/>
      <c r="J186" s="48"/>
      <c r="K186" s="48"/>
      <c r="L186" s="48"/>
      <c r="M186" s="26"/>
    </row>
    <row r="187" spans="1:13" s="12" customFormat="1" hidden="1" x14ac:dyDescent="0.3">
      <c r="A187" s="5"/>
      <c r="B187" s="5"/>
      <c r="C187" s="5"/>
      <c r="D187" s="5"/>
      <c r="E187" s="5"/>
      <c r="F187" s="48"/>
      <c r="G187" s="48"/>
      <c r="H187" s="48"/>
      <c r="I187" s="48"/>
      <c r="J187" s="48"/>
      <c r="K187" s="48"/>
      <c r="L187" s="48"/>
      <c r="M187" s="26"/>
    </row>
    <row r="188" spans="1:13" s="12" customFormat="1" hidden="1" x14ac:dyDescent="0.3">
      <c r="A188" s="5"/>
      <c r="B188" s="5"/>
      <c r="C188" s="5"/>
      <c r="D188" s="5"/>
      <c r="E188" s="5"/>
      <c r="F188" s="48"/>
      <c r="G188" s="48"/>
      <c r="H188" s="48"/>
      <c r="I188" s="48"/>
      <c r="J188" s="48"/>
      <c r="K188" s="48"/>
      <c r="L188" s="48"/>
      <c r="M188" s="26"/>
    </row>
    <row r="189" spans="1:13" s="12" customFormat="1" hidden="1" x14ac:dyDescent="0.3">
      <c r="A189" s="5"/>
      <c r="B189" s="5"/>
      <c r="C189" s="5"/>
      <c r="D189" s="5"/>
      <c r="E189" s="5"/>
      <c r="F189" s="48"/>
      <c r="G189" s="48"/>
      <c r="H189" s="48"/>
      <c r="I189" s="48"/>
      <c r="J189" s="48"/>
      <c r="K189" s="48"/>
      <c r="L189" s="48"/>
      <c r="M189" s="26"/>
    </row>
    <row r="190" spans="1:13" s="12" customFormat="1" hidden="1" x14ac:dyDescent="0.3">
      <c r="A190" s="5"/>
      <c r="B190" s="5"/>
      <c r="C190" s="5"/>
      <c r="D190" s="5"/>
      <c r="E190" s="5"/>
      <c r="F190" s="48"/>
      <c r="G190" s="48"/>
      <c r="H190" s="48"/>
      <c r="I190" s="48"/>
      <c r="J190" s="48"/>
      <c r="K190" s="48"/>
      <c r="L190" s="48"/>
      <c r="M190" s="26"/>
    </row>
    <row r="191" spans="1:13" s="12" customFormat="1" hidden="1" x14ac:dyDescent="0.3">
      <c r="A191" s="5"/>
      <c r="B191" s="5"/>
      <c r="C191" s="5"/>
      <c r="D191" s="5"/>
      <c r="E191" s="5"/>
      <c r="F191" s="48"/>
      <c r="G191" s="48"/>
      <c r="H191" s="48"/>
      <c r="I191" s="48"/>
      <c r="J191" s="48"/>
      <c r="K191" s="48"/>
      <c r="L191" s="48"/>
      <c r="M191" s="26"/>
    </row>
    <row r="192" spans="1:13" s="12" customFormat="1" hidden="1" x14ac:dyDescent="0.3">
      <c r="A192" s="5"/>
      <c r="B192" s="5"/>
      <c r="C192" s="5"/>
      <c r="D192" s="5"/>
      <c r="E192" s="5"/>
      <c r="F192" s="48"/>
      <c r="G192" s="48"/>
      <c r="H192" s="48"/>
      <c r="I192" s="48"/>
      <c r="J192" s="48"/>
      <c r="K192" s="48"/>
      <c r="L192" s="48"/>
      <c r="M192" s="26"/>
    </row>
    <row r="193" spans="1:13" s="12" customFormat="1" hidden="1" x14ac:dyDescent="0.3">
      <c r="A193" s="5"/>
      <c r="B193" s="5"/>
      <c r="C193" s="5"/>
      <c r="D193" s="5"/>
      <c r="E193" s="5"/>
      <c r="F193" s="48"/>
      <c r="G193" s="48"/>
      <c r="H193" s="48"/>
      <c r="I193" s="48"/>
      <c r="J193" s="48"/>
      <c r="K193" s="48"/>
      <c r="L193" s="48"/>
      <c r="M193" s="26"/>
    </row>
    <row r="194" spans="1:13" s="12" customFormat="1" hidden="1" x14ac:dyDescent="0.3">
      <c r="A194" s="5"/>
      <c r="B194" s="5"/>
      <c r="C194" s="5"/>
      <c r="D194" s="5"/>
      <c r="E194" s="5"/>
      <c r="F194" s="48"/>
      <c r="G194" s="48"/>
      <c r="H194" s="48"/>
      <c r="I194" s="48"/>
      <c r="J194" s="48"/>
      <c r="K194" s="48"/>
      <c r="L194" s="48"/>
      <c r="M194" s="26"/>
    </row>
    <row r="195" spans="1:13" s="12" customFormat="1" hidden="1" x14ac:dyDescent="0.3">
      <c r="A195" s="5"/>
      <c r="B195" s="5"/>
      <c r="C195" s="5"/>
      <c r="D195" s="5"/>
      <c r="E195" s="5"/>
      <c r="F195" s="48"/>
      <c r="G195" s="48"/>
      <c r="H195" s="48"/>
      <c r="I195" s="48"/>
      <c r="J195" s="48"/>
      <c r="K195" s="48"/>
      <c r="L195" s="48"/>
      <c r="M195" s="26"/>
    </row>
    <row r="196" spans="1:13" s="12" customFormat="1" hidden="1" x14ac:dyDescent="0.3">
      <c r="A196" s="5"/>
      <c r="B196" s="5"/>
      <c r="C196" s="5"/>
      <c r="D196" s="5"/>
      <c r="E196" s="5"/>
      <c r="F196" s="48"/>
      <c r="G196" s="48"/>
      <c r="H196" s="48"/>
      <c r="I196" s="48"/>
      <c r="J196" s="48"/>
      <c r="K196" s="48"/>
      <c r="L196" s="48"/>
      <c r="M196" s="26"/>
    </row>
    <row r="197" spans="1:13" s="12" customFormat="1" hidden="1" x14ac:dyDescent="0.3">
      <c r="A197" s="5"/>
      <c r="B197" s="5"/>
      <c r="C197" s="5"/>
      <c r="D197" s="5"/>
      <c r="E197" s="5"/>
      <c r="F197" s="48"/>
      <c r="G197" s="48"/>
      <c r="H197" s="48"/>
      <c r="I197" s="48"/>
      <c r="J197" s="48"/>
      <c r="K197" s="48"/>
      <c r="L197" s="48"/>
      <c r="M197" s="26"/>
    </row>
    <row r="198" spans="1:13" s="12" customFormat="1" hidden="1" x14ac:dyDescent="0.3">
      <c r="A198" s="5"/>
      <c r="B198" s="5"/>
      <c r="C198" s="5"/>
      <c r="D198" s="5"/>
      <c r="E198" s="5"/>
      <c r="F198" s="48"/>
      <c r="G198" s="48"/>
      <c r="H198" s="48"/>
      <c r="I198" s="48"/>
      <c r="J198" s="48"/>
      <c r="K198" s="48"/>
      <c r="L198" s="48"/>
      <c r="M198" s="26"/>
    </row>
    <row r="199" spans="1:13" s="12" customFormat="1" hidden="1" x14ac:dyDescent="0.3">
      <c r="A199" s="5"/>
      <c r="B199" s="5"/>
      <c r="C199" s="5"/>
      <c r="D199" s="5"/>
      <c r="E199" s="5"/>
      <c r="F199" s="48"/>
      <c r="G199" s="48"/>
      <c r="H199" s="48"/>
      <c r="I199" s="48"/>
      <c r="J199" s="48"/>
      <c r="K199" s="48"/>
      <c r="L199" s="48"/>
      <c r="M199" s="26"/>
    </row>
    <row r="200" spans="1:13" s="12" customFormat="1" hidden="1" x14ac:dyDescent="0.3">
      <c r="A200" s="5"/>
      <c r="B200" s="5"/>
      <c r="C200" s="5"/>
      <c r="D200" s="5"/>
      <c r="E200" s="5"/>
      <c r="F200" s="48"/>
      <c r="G200" s="48"/>
      <c r="H200" s="48"/>
      <c r="I200" s="48"/>
      <c r="J200" s="48"/>
      <c r="K200" s="48"/>
      <c r="L200" s="48"/>
      <c r="M200" s="26"/>
    </row>
    <row r="201" spans="1:13" s="12" customFormat="1" hidden="1" x14ac:dyDescent="0.3">
      <c r="A201" s="5"/>
      <c r="B201" s="5"/>
      <c r="C201" s="5"/>
      <c r="D201" s="5"/>
      <c r="E201" s="5"/>
      <c r="F201" s="48"/>
      <c r="G201" s="48"/>
      <c r="H201" s="48"/>
      <c r="I201" s="48"/>
      <c r="J201" s="48"/>
      <c r="K201" s="48"/>
      <c r="L201" s="48"/>
      <c r="M201" s="26"/>
    </row>
    <row r="202" spans="1:13" s="12" customFormat="1" hidden="1" x14ac:dyDescent="0.3">
      <c r="A202" s="5"/>
      <c r="B202" s="5"/>
      <c r="C202" s="5"/>
      <c r="D202" s="5"/>
      <c r="E202" s="5"/>
      <c r="F202" s="48"/>
      <c r="G202" s="48"/>
      <c r="H202" s="48"/>
      <c r="I202" s="48"/>
      <c r="J202" s="48"/>
      <c r="K202" s="48"/>
      <c r="L202" s="48"/>
      <c r="M202" s="26"/>
    </row>
    <row r="203" spans="1:13" s="12" customFormat="1" hidden="1" x14ac:dyDescent="0.3">
      <c r="A203" s="5"/>
      <c r="B203" s="5"/>
      <c r="C203" s="5"/>
      <c r="D203" s="5"/>
      <c r="E203" s="5"/>
      <c r="F203" s="48"/>
      <c r="G203" s="48"/>
      <c r="H203" s="48"/>
      <c r="I203" s="48"/>
      <c r="J203" s="48"/>
      <c r="K203" s="48"/>
      <c r="L203" s="48"/>
      <c r="M203" s="26"/>
    </row>
    <row r="204" spans="1:13" s="12" customFormat="1" hidden="1" x14ac:dyDescent="0.3">
      <c r="A204" s="5"/>
      <c r="B204" s="5"/>
      <c r="C204" s="5"/>
      <c r="D204" s="5"/>
      <c r="E204" s="5"/>
      <c r="F204" s="48"/>
      <c r="G204" s="48"/>
      <c r="H204" s="48"/>
      <c r="I204" s="48"/>
      <c r="J204" s="48"/>
      <c r="K204" s="48"/>
      <c r="L204" s="48"/>
      <c r="M204" s="26"/>
    </row>
    <row r="205" spans="1:13" s="12" customFormat="1" hidden="1" x14ac:dyDescent="0.3">
      <c r="A205" s="5"/>
      <c r="B205" s="5"/>
      <c r="C205" s="5"/>
      <c r="D205" s="5"/>
      <c r="E205" s="5"/>
      <c r="F205" s="48"/>
      <c r="G205" s="48"/>
      <c r="H205" s="48"/>
      <c r="I205" s="48"/>
      <c r="J205" s="48"/>
      <c r="K205" s="48"/>
      <c r="L205" s="48"/>
      <c r="M205" s="26"/>
    </row>
    <row r="206" spans="1:13" hidden="1" x14ac:dyDescent="0.3"/>
    <row r="207" spans="1:13" hidden="1" x14ac:dyDescent="0.3"/>
    <row r="208" spans="1:13"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1048575" ht="42.65" customHeight="1" x14ac:dyDescent="0.3"/>
    <row r="1048576" ht="20" customHeight="1" x14ac:dyDescent="0.3"/>
  </sheetData>
  <sheetProtection algorithmName="SHA-512" hashValue="bilfkCW3KYLPwZYCBoVFkyM6oVT+7AEwaWYobTA9BNihPkrh/nltG5SnmgO7TehXuRHKm5kOyFInHMQ1YOrENA==" saltValue="MvwyY+kdhoF6CZ5MDWEhZg==" spinCount="100000" sheet="1" objects="1" scenarios="1"/>
  <mergeCells count="246">
    <mergeCell ref="A1:L1"/>
    <mergeCell ref="A6:L6"/>
    <mergeCell ref="A7:K9"/>
    <mergeCell ref="A11:A12"/>
    <mergeCell ref="B11:B12"/>
    <mergeCell ref="C11:C12"/>
    <mergeCell ref="D11:D12"/>
    <mergeCell ref="E11:E12"/>
    <mergeCell ref="F11:J11"/>
    <mergeCell ref="K11:L12"/>
    <mergeCell ref="K19:L19"/>
    <mergeCell ref="K20:L20"/>
    <mergeCell ref="K21:L21"/>
    <mergeCell ref="K22:L22"/>
    <mergeCell ref="K23:L23"/>
    <mergeCell ref="K24:L24"/>
    <mergeCell ref="K13:L13"/>
    <mergeCell ref="A14:L14"/>
    <mergeCell ref="K15:L15"/>
    <mergeCell ref="A16:L16"/>
    <mergeCell ref="A17:L17"/>
    <mergeCell ref="K18:L18"/>
    <mergeCell ref="K31:L31"/>
    <mergeCell ref="K32:L32"/>
    <mergeCell ref="K33:L33"/>
    <mergeCell ref="K34:L34"/>
    <mergeCell ref="K35:L35"/>
    <mergeCell ref="K36:L36"/>
    <mergeCell ref="K25:L25"/>
    <mergeCell ref="K26:L26"/>
    <mergeCell ref="K27:L27"/>
    <mergeCell ref="A28:L28"/>
    <mergeCell ref="A29:L29"/>
    <mergeCell ref="K30:L30"/>
    <mergeCell ref="K37:L37"/>
    <mergeCell ref="K38:L38"/>
    <mergeCell ref="K39:L39"/>
    <mergeCell ref="A41:A42"/>
    <mergeCell ref="B41:B42"/>
    <mergeCell ref="C41:C42"/>
    <mergeCell ref="D41:D42"/>
    <mergeCell ref="E41:E42"/>
    <mergeCell ref="F41:J41"/>
    <mergeCell ref="K41:L42"/>
    <mergeCell ref="K49:L49"/>
    <mergeCell ref="K50:L50"/>
    <mergeCell ref="K51:L51"/>
    <mergeCell ref="K52:L52"/>
    <mergeCell ref="K53:L53"/>
    <mergeCell ref="K54:L54"/>
    <mergeCell ref="K43:L43"/>
    <mergeCell ref="A44:L44"/>
    <mergeCell ref="K45:L45"/>
    <mergeCell ref="A46:L46"/>
    <mergeCell ref="A47:L47"/>
    <mergeCell ref="K48:L48"/>
    <mergeCell ref="K61:L61"/>
    <mergeCell ref="K62:L62"/>
    <mergeCell ref="K63:L63"/>
    <mergeCell ref="K64:L64"/>
    <mergeCell ref="K65:L65"/>
    <mergeCell ref="K66:L66"/>
    <mergeCell ref="K55:L55"/>
    <mergeCell ref="K56:L56"/>
    <mergeCell ref="K57:L57"/>
    <mergeCell ref="A58:L58"/>
    <mergeCell ref="A59:L59"/>
    <mergeCell ref="K60:L60"/>
    <mergeCell ref="L71:L72"/>
    <mergeCell ref="A74:L74"/>
    <mergeCell ref="A77:L77"/>
    <mergeCell ref="A78:L78"/>
    <mergeCell ref="A89:L89"/>
    <mergeCell ref="A90:L90"/>
    <mergeCell ref="K67:L67"/>
    <mergeCell ref="K68:L68"/>
    <mergeCell ref="K69:L69"/>
    <mergeCell ref="A71:A72"/>
    <mergeCell ref="B71:B72"/>
    <mergeCell ref="C71:C72"/>
    <mergeCell ref="D71:D72"/>
    <mergeCell ref="E71:E72"/>
    <mergeCell ref="F71:J71"/>
    <mergeCell ref="K71:K72"/>
    <mergeCell ref="A105:L105"/>
    <mergeCell ref="A106:B106"/>
    <mergeCell ref="C106:E106"/>
    <mergeCell ref="K106:L106"/>
    <mergeCell ref="A107:B107"/>
    <mergeCell ref="C107:E107"/>
    <mergeCell ref="K107:L107"/>
    <mergeCell ref="A102:B103"/>
    <mergeCell ref="C102:E103"/>
    <mergeCell ref="F102:J102"/>
    <mergeCell ref="K102:L103"/>
    <mergeCell ref="A104:B104"/>
    <mergeCell ref="C104:E104"/>
    <mergeCell ref="K104:L104"/>
    <mergeCell ref="A110:B110"/>
    <mergeCell ref="C110:E110"/>
    <mergeCell ref="K110:L110"/>
    <mergeCell ref="A111:B111"/>
    <mergeCell ref="C111:E111"/>
    <mergeCell ref="K111:L111"/>
    <mergeCell ref="A108:B108"/>
    <mergeCell ref="C108:E108"/>
    <mergeCell ref="K108:L108"/>
    <mergeCell ref="A109:B109"/>
    <mergeCell ref="C109:E109"/>
    <mergeCell ref="K109:L109"/>
    <mergeCell ref="A114:B114"/>
    <mergeCell ref="C114:E114"/>
    <mergeCell ref="K114:L114"/>
    <mergeCell ref="A115:B115"/>
    <mergeCell ref="C115:E115"/>
    <mergeCell ref="K115:L115"/>
    <mergeCell ref="A112:B112"/>
    <mergeCell ref="C112:E112"/>
    <mergeCell ref="K112:L112"/>
    <mergeCell ref="A113:B113"/>
    <mergeCell ref="C113:E113"/>
    <mergeCell ref="K113:L113"/>
    <mergeCell ref="A118:B118"/>
    <mergeCell ref="C118:E118"/>
    <mergeCell ref="K118:L118"/>
    <mergeCell ref="A119:B119"/>
    <mergeCell ref="C119:E119"/>
    <mergeCell ref="K119:L119"/>
    <mergeCell ref="A116:B116"/>
    <mergeCell ref="C116:E116"/>
    <mergeCell ref="K116:L116"/>
    <mergeCell ref="A117:B117"/>
    <mergeCell ref="C117:E117"/>
    <mergeCell ref="K117:L117"/>
    <mergeCell ref="A122:B122"/>
    <mergeCell ref="C122:E122"/>
    <mergeCell ref="K122:L122"/>
    <mergeCell ref="A123:B123"/>
    <mergeCell ref="C123:E123"/>
    <mergeCell ref="K123:L123"/>
    <mergeCell ref="A120:B120"/>
    <mergeCell ref="C120:E120"/>
    <mergeCell ref="K120:L120"/>
    <mergeCell ref="A121:B121"/>
    <mergeCell ref="C121:E121"/>
    <mergeCell ref="K121:L121"/>
    <mergeCell ref="A126:B126"/>
    <mergeCell ref="C126:E126"/>
    <mergeCell ref="K126:L126"/>
    <mergeCell ref="A127:B127"/>
    <mergeCell ref="C127:E127"/>
    <mergeCell ref="K127:L127"/>
    <mergeCell ref="A124:B124"/>
    <mergeCell ref="C124:E124"/>
    <mergeCell ref="K124:L124"/>
    <mergeCell ref="A125:B125"/>
    <mergeCell ref="C125:E125"/>
    <mergeCell ref="K125:L125"/>
    <mergeCell ref="A131:B132"/>
    <mergeCell ref="C131:E132"/>
    <mergeCell ref="F131:J131"/>
    <mergeCell ref="K131:L132"/>
    <mergeCell ref="A133:B133"/>
    <mergeCell ref="C133:E133"/>
    <mergeCell ref="K133:L133"/>
    <mergeCell ref="A128:B128"/>
    <mergeCell ref="C128:E128"/>
    <mergeCell ref="K128:L128"/>
    <mergeCell ref="A129:B129"/>
    <mergeCell ref="C129:E129"/>
    <mergeCell ref="K129:L129"/>
    <mergeCell ref="A137:B137"/>
    <mergeCell ref="C137:E137"/>
    <mergeCell ref="K137:L137"/>
    <mergeCell ref="A138:B138"/>
    <mergeCell ref="C138:E138"/>
    <mergeCell ref="K138:L138"/>
    <mergeCell ref="A134:L134"/>
    <mergeCell ref="A135:B135"/>
    <mergeCell ref="C135:E135"/>
    <mergeCell ref="K135:L135"/>
    <mergeCell ref="A136:B136"/>
    <mergeCell ref="C136:E136"/>
    <mergeCell ref="K136:L136"/>
    <mergeCell ref="A141:B141"/>
    <mergeCell ref="C141:E141"/>
    <mergeCell ref="K141:L141"/>
    <mergeCell ref="A142:B142"/>
    <mergeCell ref="C142:E142"/>
    <mergeCell ref="K142:L142"/>
    <mergeCell ref="A139:B139"/>
    <mergeCell ref="C139:E139"/>
    <mergeCell ref="K139:L139"/>
    <mergeCell ref="A140:B140"/>
    <mergeCell ref="C140:E140"/>
    <mergeCell ref="K140:L140"/>
    <mergeCell ref="A145:B145"/>
    <mergeCell ref="C145:E145"/>
    <mergeCell ref="K145:L145"/>
    <mergeCell ref="A146:B146"/>
    <mergeCell ref="C146:E146"/>
    <mergeCell ref="K146:L146"/>
    <mergeCell ref="A143:B143"/>
    <mergeCell ref="C143:E143"/>
    <mergeCell ref="K143:L143"/>
    <mergeCell ref="A144:B144"/>
    <mergeCell ref="C144:E144"/>
    <mergeCell ref="K144:L144"/>
    <mergeCell ref="A149:B149"/>
    <mergeCell ref="C149:E149"/>
    <mergeCell ref="K149:L149"/>
    <mergeCell ref="A150:B150"/>
    <mergeCell ref="C150:E150"/>
    <mergeCell ref="K150:L150"/>
    <mergeCell ref="A147:B147"/>
    <mergeCell ref="C147:E147"/>
    <mergeCell ref="K147:L147"/>
    <mergeCell ref="A148:B148"/>
    <mergeCell ref="C148:E148"/>
    <mergeCell ref="K148:L148"/>
    <mergeCell ref="A153:B153"/>
    <mergeCell ref="C153:E153"/>
    <mergeCell ref="K153:L153"/>
    <mergeCell ref="A154:B154"/>
    <mergeCell ref="C154:E154"/>
    <mergeCell ref="K154:L154"/>
    <mergeCell ref="A151:B151"/>
    <mergeCell ref="C151:E151"/>
    <mergeCell ref="K151:L151"/>
    <mergeCell ref="A152:B152"/>
    <mergeCell ref="C152:E152"/>
    <mergeCell ref="K152:L152"/>
    <mergeCell ref="A160:F160"/>
    <mergeCell ref="K160:L160"/>
    <mergeCell ref="A157:B157"/>
    <mergeCell ref="C157:E157"/>
    <mergeCell ref="K157:L157"/>
    <mergeCell ref="A158:B158"/>
    <mergeCell ref="C158:E158"/>
    <mergeCell ref="K158:L158"/>
    <mergeCell ref="A155:B155"/>
    <mergeCell ref="C155:E155"/>
    <mergeCell ref="K155:L155"/>
    <mergeCell ref="A156:B156"/>
    <mergeCell ref="C156:E156"/>
    <mergeCell ref="K156:L156"/>
  </mergeCells>
  <conditionalFormatting sqref="F41">
    <cfRule type="cellIs" dxfId="104" priority="115" operator="equal">
      <formula>"Lav"</formula>
    </cfRule>
    <cfRule type="cellIs" dxfId="103" priority="116" operator="equal">
      <formula>"Medium"</formula>
    </cfRule>
    <cfRule type="cellIs" dxfId="102" priority="117" operator="equal">
      <formula>"Høy"</formula>
    </cfRule>
  </conditionalFormatting>
  <conditionalFormatting sqref="K43">
    <cfRule type="dataBar" priority="114">
      <dataBar>
        <cfvo type="min"/>
        <cfvo type="max"/>
        <color theme="9" tint="-0.249977111117893"/>
      </dataBar>
      <extLst>
        <ext xmlns:x14="http://schemas.microsoft.com/office/spreadsheetml/2009/9/main" uri="{B025F937-C7B1-47D3-B67F-A62EFF666E3E}">
          <x14:id>{1CBFC5FC-EFCD-4CF8-9281-80DB2B8CD70D}</x14:id>
        </ext>
      </extLst>
    </cfRule>
  </conditionalFormatting>
  <conditionalFormatting sqref="F102">
    <cfRule type="cellIs" dxfId="101" priority="111" operator="equal">
      <formula>"Lav"</formula>
    </cfRule>
    <cfRule type="cellIs" dxfId="100" priority="112" operator="equal">
      <formula>"Medium"</formula>
    </cfRule>
    <cfRule type="cellIs" dxfId="99" priority="113" operator="equal">
      <formula>"Høy"</formula>
    </cfRule>
  </conditionalFormatting>
  <conditionalFormatting sqref="F71 F72:I72">
    <cfRule type="cellIs" dxfId="98" priority="102" operator="equal">
      <formula>"Lav"</formula>
    </cfRule>
    <cfRule type="cellIs" dxfId="97" priority="103" operator="equal">
      <formula>"Medium"</formula>
    </cfRule>
    <cfRule type="cellIs" dxfId="96" priority="104" operator="equal">
      <formula>"Høy"</formula>
    </cfRule>
  </conditionalFormatting>
  <conditionalFormatting sqref="F11">
    <cfRule type="cellIs" dxfId="95" priority="95" operator="equal">
      <formula>"Lav"</formula>
    </cfRule>
    <cfRule type="cellIs" dxfId="94" priority="96" operator="equal">
      <formula>"Medium"</formula>
    </cfRule>
    <cfRule type="cellIs" dxfId="93" priority="97" operator="equal">
      <formula>"Høy"</formula>
    </cfRule>
  </conditionalFormatting>
  <conditionalFormatting sqref="L73">
    <cfRule type="dataBar" priority="101">
      <dataBar>
        <cfvo type="min"/>
        <cfvo type="max"/>
        <color theme="9" tint="-0.249977111117893"/>
      </dataBar>
      <extLst>
        <ext xmlns:x14="http://schemas.microsoft.com/office/spreadsheetml/2009/9/main" uri="{B025F937-C7B1-47D3-B67F-A62EFF666E3E}">
          <x14:id>{15AFC447-0ED6-4FAC-AB74-21F4532E64E7}</x14:id>
        </ext>
      </extLst>
    </cfRule>
  </conditionalFormatting>
  <conditionalFormatting sqref="H37:H39 H30:H34">
    <cfRule type="cellIs" dxfId="92" priority="91" operator="equal">
      <formula>"Lav"</formula>
    </cfRule>
    <cfRule type="cellIs" dxfId="91" priority="92" operator="equal">
      <formula>"Medium"</formula>
    </cfRule>
    <cfRule type="cellIs" dxfId="90" priority="93" operator="equal">
      <formula>"Høy"</formula>
    </cfRule>
  </conditionalFormatting>
  <conditionalFormatting sqref="K13">
    <cfRule type="dataBar" priority="94">
      <dataBar>
        <cfvo type="min"/>
        <cfvo type="max"/>
        <color theme="9" tint="-0.249977111117893"/>
      </dataBar>
      <extLst>
        <ext xmlns:x14="http://schemas.microsoft.com/office/spreadsheetml/2009/9/main" uri="{B025F937-C7B1-47D3-B67F-A62EFF666E3E}">
          <x14:id>{46FF4F97-EF0B-497B-A521-4843D4B5BA49}</x14:id>
        </ext>
      </extLst>
    </cfRule>
  </conditionalFormatting>
  <conditionalFormatting sqref="K15">
    <cfRule type="dataBar" priority="90">
      <dataBar>
        <cfvo type="min"/>
        <cfvo type="max"/>
        <color theme="9" tint="-0.249977111117893"/>
      </dataBar>
      <extLst>
        <ext xmlns:x14="http://schemas.microsoft.com/office/spreadsheetml/2009/9/main" uri="{B025F937-C7B1-47D3-B67F-A62EFF666E3E}">
          <x14:id>{B4EC8EC0-B6DD-4E5D-9571-D41425D0F316}</x14:id>
        </ext>
      </extLst>
    </cfRule>
  </conditionalFormatting>
  <conditionalFormatting sqref="F42:I42">
    <cfRule type="cellIs" dxfId="89" priority="87" operator="equal">
      <formula>"Lav"</formula>
    </cfRule>
    <cfRule type="cellIs" dxfId="88" priority="88" operator="equal">
      <formula>"Medium"</formula>
    </cfRule>
    <cfRule type="cellIs" dxfId="87" priority="89" operator="equal">
      <formula>"Høy"</formula>
    </cfRule>
  </conditionalFormatting>
  <conditionalFormatting sqref="J42">
    <cfRule type="cellIs" dxfId="86" priority="84" operator="equal">
      <formula>"Lav"</formula>
    </cfRule>
    <cfRule type="cellIs" dxfId="85" priority="85" operator="equal">
      <formula>"Medium"</formula>
    </cfRule>
    <cfRule type="cellIs" dxfId="84" priority="86" operator="equal">
      <formula>"Høy"</formula>
    </cfRule>
  </conditionalFormatting>
  <conditionalFormatting sqref="F12:I12">
    <cfRule type="cellIs" dxfId="83" priority="81" operator="equal">
      <formula>"Lav"</formula>
    </cfRule>
    <cfRule type="cellIs" dxfId="82" priority="82" operator="equal">
      <formula>"Medium"</formula>
    </cfRule>
    <cfRule type="cellIs" dxfId="81" priority="83" operator="equal">
      <formula>"Høy"</formula>
    </cfRule>
  </conditionalFormatting>
  <conditionalFormatting sqref="J12">
    <cfRule type="cellIs" dxfId="80" priority="78" operator="equal">
      <formula>"Lav"</formula>
    </cfRule>
    <cfRule type="cellIs" dxfId="79" priority="79" operator="equal">
      <formula>"Medium"</formula>
    </cfRule>
    <cfRule type="cellIs" dxfId="78" priority="80" operator="equal">
      <formula>"Høy"</formula>
    </cfRule>
  </conditionalFormatting>
  <conditionalFormatting sqref="F103:I103">
    <cfRule type="cellIs" dxfId="77" priority="75" operator="equal">
      <formula>"Lav"</formula>
    </cfRule>
    <cfRule type="cellIs" dxfId="76" priority="76" operator="equal">
      <formula>"Medium"</formula>
    </cfRule>
    <cfRule type="cellIs" dxfId="75" priority="77" operator="equal">
      <formula>"Høy"</formula>
    </cfRule>
  </conditionalFormatting>
  <conditionalFormatting sqref="J103">
    <cfRule type="cellIs" dxfId="74" priority="72" operator="equal">
      <formula>"Lav"</formula>
    </cfRule>
    <cfRule type="cellIs" dxfId="73" priority="73" operator="equal">
      <formula>"Medium"</formula>
    </cfRule>
    <cfRule type="cellIs" dxfId="72" priority="74" operator="equal">
      <formula>"Høy"</formula>
    </cfRule>
  </conditionalFormatting>
  <conditionalFormatting sqref="F131">
    <cfRule type="cellIs" dxfId="71" priority="69" operator="equal">
      <formula>"Lav"</formula>
    </cfRule>
    <cfRule type="cellIs" dxfId="70" priority="70" operator="equal">
      <formula>"Medium"</formula>
    </cfRule>
    <cfRule type="cellIs" dxfId="69" priority="71" operator="equal">
      <formula>"Høy"</formula>
    </cfRule>
  </conditionalFormatting>
  <conditionalFormatting sqref="F101:I101">
    <cfRule type="cellIs" dxfId="68" priority="45" operator="equal">
      <formula>"Lav"</formula>
    </cfRule>
    <cfRule type="cellIs" dxfId="67" priority="46" operator="equal">
      <formula>"Medium"</formula>
    </cfRule>
    <cfRule type="cellIs" dxfId="66" priority="47" operator="equal">
      <formula>"Høy"</formula>
    </cfRule>
  </conditionalFormatting>
  <conditionalFormatting sqref="H136:H138">
    <cfRule type="cellIs" dxfId="65" priority="66" operator="equal">
      <formula>"Lav"</formula>
    </cfRule>
    <cfRule type="cellIs" dxfId="64" priority="67" operator="equal">
      <formula>"Medium"</formula>
    </cfRule>
    <cfRule type="cellIs" dxfId="63" priority="68" operator="equal">
      <formula>"Høy"</formula>
    </cfRule>
  </conditionalFormatting>
  <conditionalFormatting sqref="F132:I132">
    <cfRule type="cellIs" dxfId="62" priority="63" operator="equal">
      <formula>"Lav"</formula>
    </cfRule>
    <cfRule type="cellIs" dxfId="61" priority="64" operator="equal">
      <formula>"Medium"</formula>
    </cfRule>
    <cfRule type="cellIs" dxfId="60" priority="65" operator="equal">
      <formula>"Høy"</formula>
    </cfRule>
  </conditionalFormatting>
  <conditionalFormatting sqref="J132">
    <cfRule type="cellIs" dxfId="59" priority="60" operator="equal">
      <formula>"Lav"</formula>
    </cfRule>
    <cfRule type="cellIs" dxfId="58" priority="61" operator="equal">
      <formula>"Medium"</formula>
    </cfRule>
    <cfRule type="cellIs" dxfId="57" priority="62" operator="equal">
      <formula>"Høy"</formula>
    </cfRule>
  </conditionalFormatting>
  <conditionalFormatting sqref="J101:K101">
    <cfRule type="cellIs" dxfId="56" priority="42" operator="equal">
      <formula>"Lav"</formula>
    </cfRule>
    <cfRule type="cellIs" dxfId="55" priority="43" operator="equal">
      <formula>"Medium"</formula>
    </cfRule>
    <cfRule type="cellIs" dxfId="54" priority="44" operator="equal">
      <formula>"Høy"</formula>
    </cfRule>
  </conditionalFormatting>
  <conditionalFormatting sqref="F130:I130">
    <cfRule type="cellIs" dxfId="53" priority="39" operator="equal">
      <formula>"Lav"</formula>
    </cfRule>
    <cfRule type="cellIs" dxfId="52" priority="40" operator="equal">
      <formula>"Medium"</formula>
    </cfRule>
    <cfRule type="cellIs" dxfId="51" priority="41" operator="equal">
      <formula>"Høy"</formula>
    </cfRule>
  </conditionalFormatting>
  <conditionalFormatting sqref="J130:K130">
    <cfRule type="cellIs" dxfId="50" priority="36" operator="equal">
      <formula>"Lav"</formula>
    </cfRule>
    <cfRule type="cellIs" dxfId="49" priority="37" operator="equal">
      <formula>"Medium"</formula>
    </cfRule>
    <cfRule type="cellIs" dxfId="48" priority="38" operator="equal">
      <formula>"Høy"</formula>
    </cfRule>
  </conditionalFormatting>
  <conditionalFormatting sqref="J159:K159">
    <cfRule type="cellIs" dxfId="47" priority="29" operator="equal">
      <formula>"Lav"</formula>
    </cfRule>
    <cfRule type="cellIs" dxfId="46" priority="30" operator="equal">
      <formula>"Medium"</formula>
    </cfRule>
    <cfRule type="cellIs" dxfId="45" priority="31" operator="equal">
      <formula>"Høy"</formula>
    </cfRule>
  </conditionalFormatting>
  <conditionalFormatting sqref="K160">
    <cfRule type="dataBar" priority="35">
      <dataBar>
        <cfvo type="min"/>
        <cfvo type="max"/>
        <color theme="9" tint="-0.249977111117893"/>
      </dataBar>
      <extLst>
        <ext xmlns:x14="http://schemas.microsoft.com/office/spreadsheetml/2009/9/main" uri="{B025F937-C7B1-47D3-B67F-A62EFF666E3E}">
          <x14:id>{B1318411-E25F-4C95-8B91-A24C3250407A}</x14:id>
        </ext>
      </extLst>
    </cfRule>
  </conditionalFormatting>
  <conditionalFormatting sqref="F159:I159">
    <cfRule type="cellIs" dxfId="44" priority="32" operator="equal">
      <formula>"Lav"</formula>
    </cfRule>
    <cfRule type="cellIs" dxfId="43" priority="33" operator="equal">
      <formula>"Medium"</formula>
    </cfRule>
    <cfRule type="cellIs" dxfId="42" priority="34" operator="equal">
      <formula>"Høy"</formula>
    </cfRule>
  </conditionalFormatting>
  <conditionalFormatting sqref="K104">
    <cfRule type="dataBar" priority="28">
      <dataBar>
        <cfvo type="min"/>
        <cfvo type="max"/>
        <color theme="9" tint="-0.249977111117893"/>
      </dataBar>
      <extLst>
        <ext xmlns:x14="http://schemas.microsoft.com/office/spreadsheetml/2009/9/main" uri="{B025F937-C7B1-47D3-B67F-A62EFF666E3E}">
          <x14:id>{F5657AC9-6A9C-4EE9-8C78-22335AF3F3D5}</x14:id>
        </ext>
      </extLst>
    </cfRule>
  </conditionalFormatting>
  <conditionalFormatting sqref="K133">
    <cfRule type="dataBar" priority="27">
      <dataBar>
        <cfvo type="min"/>
        <cfvo type="max"/>
        <color theme="9" tint="-0.249977111117893"/>
      </dataBar>
      <extLst>
        <ext xmlns:x14="http://schemas.microsoft.com/office/spreadsheetml/2009/9/main" uri="{B025F937-C7B1-47D3-B67F-A62EFF666E3E}">
          <x14:id>{77D13AFE-4637-45A8-AEBE-147849AAAA5E}</x14:id>
        </ext>
      </extLst>
    </cfRule>
  </conditionalFormatting>
  <conditionalFormatting sqref="H35">
    <cfRule type="cellIs" dxfId="41" priority="24" operator="equal">
      <formula>"Lav"</formula>
    </cfRule>
    <cfRule type="cellIs" dxfId="40" priority="25" operator="equal">
      <formula>"Medium"</formula>
    </cfRule>
    <cfRule type="cellIs" dxfId="39" priority="26" operator="equal">
      <formula>"Høy"</formula>
    </cfRule>
  </conditionalFormatting>
  <conditionalFormatting sqref="H106:H129">
    <cfRule type="cellIs" dxfId="38" priority="21" operator="equal">
      <formula>"Lav"</formula>
    </cfRule>
    <cfRule type="cellIs" dxfId="37" priority="22" operator="equal">
      <formula>"Medium"</formula>
    </cfRule>
    <cfRule type="cellIs" dxfId="36" priority="23" operator="equal">
      <formula>"Høy"</formula>
    </cfRule>
  </conditionalFormatting>
  <conditionalFormatting sqref="H139:H158">
    <cfRule type="cellIs" dxfId="35" priority="18" operator="equal">
      <formula>"Lav"</formula>
    </cfRule>
    <cfRule type="cellIs" dxfId="34" priority="19" operator="equal">
      <formula>"Medium"</formula>
    </cfRule>
    <cfRule type="cellIs" dxfId="33" priority="20" operator="equal">
      <formula>"Høy"</formula>
    </cfRule>
  </conditionalFormatting>
  <conditionalFormatting sqref="K45">
    <cfRule type="dataBar" priority="17">
      <dataBar>
        <cfvo type="min"/>
        <cfvo type="max"/>
        <color theme="9" tint="-0.249977111117893"/>
      </dataBar>
      <extLst>
        <ext xmlns:x14="http://schemas.microsoft.com/office/spreadsheetml/2009/9/main" uri="{B025F937-C7B1-47D3-B67F-A62EFF666E3E}">
          <x14:id>{C3B45DA6-364A-419A-9516-A1F137B2C96B}</x14:id>
        </ext>
      </extLst>
    </cfRule>
  </conditionalFormatting>
  <conditionalFormatting sqref="H67:H69 H60:H64">
    <cfRule type="cellIs" dxfId="32" priority="14" operator="equal">
      <formula>"Lav"</formula>
    </cfRule>
    <cfRule type="cellIs" dxfId="31" priority="15" operator="equal">
      <formula>"Medium"</formula>
    </cfRule>
    <cfRule type="cellIs" dxfId="30" priority="16" operator="equal">
      <formula>"Høy"</formula>
    </cfRule>
  </conditionalFormatting>
  <conditionalFormatting sqref="H65">
    <cfRule type="cellIs" dxfId="29" priority="11" operator="equal">
      <formula>"Lav"</formula>
    </cfRule>
    <cfRule type="cellIs" dxfId="28" priority="12" operator="equal">
      <formula>"Medium"</formula>
    </cfRule>
    <cfRule type="cellIs" dxfId="27" priority="13" operator="equal">
      <formula>"Høy"</formula>
    </cfRule>
  </conditionalFormatting>
  <conditionalFormatting sqref="L75:L76">
    <cfRule type="dataBar" priority="10">
      <dataBar>
        <cfvo type="min"/>
        <cfvo type="max"/>
        <color theme="9" tint="-0.249977111117893"/>
      </dataBar>
      <extLst>
        <ext xmlns:x14="http://schemas.microsoft.com/office/spreadsheetml/2009/9/main" uri="{B025F937-C7B1-47D3-B67F-A62EFF666E3E}">
          <x14:id>{F445149D-70CA-4B4C-B609-343B4308920F}</x14:id>
        </ext>
      </extLst>
    </cfRule>
  </conditionalFormatting>
  <conditionalFormatting sqref="H98:H100 H91:H95">
    <cfRule type="cellIs" dxfId="26" priority="7" operator="equal">
      <formula>"Lav"</formula>
    </cfRule>
    <cfRule type="cellIs" dxfId="25" priority="8" operator="equal">
      <formula>"Medium"</formula>
    </cfRule>
    <cfRule type="cellIs" dxfId="24" priority="9" operator="equal">
      <formula>"Høy"</formula>
    </cfRule>
  </conditionalFormatting>
  <conditionalFormatting sqref="H96">
    <cfRule type="cellIs" dxfId="23" priority="4" operator="equal">
      <formula>"Lav"</formula>
    </cfRule>
    <cfRule type="cellIs" dxfId="22" priority="5" operator="equal">
      <formula>"Medium"</formula>
    </cfRule>
    <cfRule type="cellIs" dxfId="21" priority="6" operator="equal">
      <formula>"Høy"</formula>
    </cfRule>
  </conditionalFormatting>
  <conditionalFormatting sqref="K75:K76 K79:K88 K91:K100">
    <cfRule type="dataBar" priority="118">
      <dataBar>
        <cfvo type="min"/>
        <cfvo type="max"/>
        <color rgb="FFABD0EA"/>
      </dataBar>
      <extLst>
        <ext xmlns:x14="http://schemas.microsoft.com/office/spreadsheetml/2009/9/main" uri="{B025F937-C7B1-47D3-B67F-A62EFF666E3E}">
          <x14:id>{E0D9889A-CB1F-4788-A0C5-AC2CA08D9479}</x14:id>
        </ext>
      </extLst>
    </cfRule>
  </conditionalFormatting>
  <conditionalFormatting sqref="J72">
    <cfRule type="cellIs" dxfId="20" priority="1" operator="equal">
      <formula>"Lav"</formula>
    </cfRule>
    <cfRule type="cellIs" dxfId="19" priority="2" operator="equal">
      <formula>"Medium"</formula>
    </cfRule>
    <cfRule type="cellIs" dxfId="18" priority="3" operator="equal">
      <formula>"Høy"</formula>
    </cfRule>
  </conditionalFormatting>
  <dataValidations count="5">
    <dataValidation allowBlank="1" showInputMessage="1" showErrorMessage="1" error="Vennligst oppgi et tall - antall timer per uke" promptTitle="Oppgi antall timer per uke" sqref="K43 K160 L73 K133 K104 K18:K24 K13 K48:K54" xr:uid="{00000000-0002-0000-0600-000000000000}"/>
    <dataValidation type="decimal" errorStyle="information" operator="greaterThanOrEqual" allowBlank="1" showInputMessage="1" showErrorMessage="1" errorTitle="Kun tall tillatt" error="Det er ikke tillatt med bokstaver eller spesialtegn." promptTitle="Kun tall" sqref="F18:J27" xr:uid="{00000000-0002-0000-0600-000001000000}">
      <formula1>0</formula1>
    </dataValidation>
    <dataValidation type="decimal" errorStyle="information" operator="greaterThanOrEqual" allowBlank="1" showInputMessage="1" showErrorMessage="1" errorTitle="Kun tall tillatt" error="Det er ikke tillatt med bokstaver eller spesialtegn." sqref="F60:J69 F109:J129 F136:J158 J160 F30:J39 F48:J57" xr:uid="{00000000-0002-0000-0600-000002000000}">
      <formula1>0</formula1>
    </dataValidation>
    <dataValidation type="whole" allowBlank="1" showInputMessage="1" showErrorMessage="1" error="Fyll inn tall mellom 1 og 5" promptTitle="Fyll inn tall mellom 1 og 5" sqref="K79:K88 K91:K100" xr:uid="{00000000-0002-0000-0600-000003000000}">
      <formula1>1</formula1>
      <formula2>5</formula2>
    </dataValidation>
    <dataValidation type="decimal" allowBlank="1" showInputMessage="1" showErrorMessage="1" sqref="H160" xr:uid="{00000000-0002-0000-0600-000005000000}">
      <formula1>0</formula1>
      <formula2>1</formula2>
    </dataValidation>
  </dataValidations>
  <pageMargins left="0.70866141732283472" right="0.70866141732283472" top="0.74803149606299213" bottom="0.74803149606299213" header="0.31496062992125984" footer="0.31496062992125984"/>
  <pageSetup paperSize="9" scale="57" fitToHeight="0" orientation="landscape" verticalDpi="0" r:id="rId1"/>
  <legacyDrawing r:id="rId2"/>
  <extLst>
    <ext xmlns:x14="http://schemas.microsoft.com/office/spreadsheetml/2009/9/main" uri="{78C0D931-6437-407d-A8EE-F0AAD7539E65}">
      <x14:conditionalFormattings>
        <x14:conditionalFormatting xmlns:xm="http://schemas.microsoft.com/office/excel/2006/main">
          <x14:cfRule type="dataBar" id="{1CBFC5FC-EFCD-4CF8-9281-80DB2B8CD70D}">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K43</xm:sqref>
        </x14:conditionalFormatting>
        <x14:conditionalFormatting xmlns:xm="http://schemas.microsoft.com/office/excel/2006/main">
          <x14:cfRule type="dataBar" id="{15AFC447-0ED6-4FAC-AB74-21F4532E64E7}">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L73</xm:sqref>
        </x14:conditionalFormatting>
        <x14:conditionalFormatting xmlns:xm="http://schemas.microsoft.com/office/excel/2006/main">
          <x14:cfRule type="dataBar" id="{46FF4F97-EF0B-497B-A521-4843D4B5BA49}">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K13</xm:sqref>
        </x14:conditionalFormatting>
        <x14:conditionalFormatting xmlns:xm="http://schemas.microsoft.com/office/excel/2006/main">
          <x14:cfRule type="dataBar" id="{B4EC8EC0-B6DD-4E5D-9571-D41425D0F316}">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K15</xm:sqref>
        </x14:conditionalFormatting>
        <x14:conditionalFormatting xmlns:xm="http://schemas.microsoft.com/office/excel/2006/main">
          <x14:cfRule type="dataBar" id="{B1318411-E25F-4C95-8B91-A24C3250407A}">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K160</xm:sqref>
        </x14:conditionalFormatting>
        <x14:conditionalFormatting xmlns:xm="http://schemas.microsoft.com/office/excel/2006/main">
          <x14:cfRule type="dataBar" id="{F5657AC9-6A9C-4EE9-8C78-22335AF3F3D5}">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K104</xm:sqref>
        </x14:conditionalFormatting>
        <x14:conditionalFormatting xmlns:xm="http://schemas.microsoft.com/office/excel/2006/main">
          <x14:cfRule type="dataBar" id="{77D13AFE-4637-45A8-AEBE-147849AAAA5E}">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K133</xm:sqref>
        </x14:conditionalFormatting>
        <x14:conditionalFormatting xmlns:xm="http://schemas.microsoft.com/office/excel/2006/main">
          <x14:cfRule type="dataBar" id="{C3B45DA6-364A-419A-9516-A1F137B2C96B}">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K45</xm:sqref>
        </x14:conditionalFormatting>
        <x14:conditionalFormatting xmlns:xm="http://schemas.microsoft.com/office/excel/2006/main">
          <x14:cfRule type="dataBar" id="{F445149D-70CA-4B4C-B609-343B4308920F}">
            <x14:dataBar minLength="0" maxLength="100" border="1" negativeBarBorderColorSameAsPositive="0">
              <x14:cfvo type="autoMin"/>
              <x14:cfvo type="autoMax"/>
              <x14:borderColor theme="0" tint="-4.9989318521683403E-2"/>
              <x14:negativeFillColor rgb="FFFF0000"/>
              <x14:negativeBorderColor rgb="FFFF0000"/>
              <x14:axisColor rgb="FF000000"/>
            </x14:dataBar>
          </x14:cfRule>
          <xm:sqref>L75:L76</xm:sqref>
        </x14:conditionalFormatting>
        <x14:conditionalFormatting xmlns:xm="http://schemas.microsoft.com/office/excel/2006/main">
          <x14:cfRule type="dataBar" id="{E0D9889A-CB1F-4788-A0C5-AC2CA08D9479}">
            <x14:dataBar minLength="0" maxLength="100" border="1" negativeBarBorderColorSameAsPositive="0">
              <x14:cfvo type="autoMin"/>
              <x14:cfvo type="autoMax"/>
              <x14:borderColor rgb="FFABD0EA"/>
              <x14:negativeFillColor rgb="FFFF0000"/>
              <x14:negativeBorderColor rgb="FFFF0000"/>
              <x14:axisColor rgb="FF000000"/>
            </x14:dataBar>
          </x14:cfRule>
          <xm:sqref>K75:K76 K79:K88 K91:K100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S16"/>
  <sheetViews>
    <sheetView showGridLines="0" zoomScale="70" zoomScaleNormal="70" zoomScalePageLayoutView="85" workbookViewId="0"/>
  </sheetViews>
  <sheetFormatPr baseColWidth="10" defaultColWidth="0" defaultRowHeight="0" customHeight="1" zeroHeight="1" x14ac:dyDescent="0.3"/>
  <cols>
    <col min="1" max="1" width="30.6328125" style="82" customWidth="1"/>
    <col min="2" max="2" width="7.36328125" style="82" customWidth="1"/>
    <col min="3" max="3" width="4.54296875" style="82" customWidth="1"/>
    <col min="4" max="4" width="7.36328125" style="82" customWidth="1"/>
    <col min="5" max="5" width="47.36328125" style="82" customWidth="1"/>
    <col min="6" max="8" width="0.6328125" style="82" customWidth="1"/>
    <col min="9" max="9" width="41.36328125" style="82" customWidth="1"/>
    <col min="10" max="10" width="7.36328125" style="82" customWidth="1"/>
    <col min="11" max="11" width="4.54296875" style="82" customWidth="1"/>
    <col min="12" max="12" width="7.36328125" style="82" customWidth="1"/>
    <col min="13" max="13" width="20.08984375" style="82" customWidth="1"/>
    <col min="14" max="16" width="0.6328125" style="82" customWidth="1"/>
    <col min="17" max="17" width="40.6328125" style="82" customWidth="1"/>
    <col min="18" max="18" width="1.90625" style="82" customWidth="1"/>
    <col min="19" max="19" width="0" style="82" hidden="1" customWidth="1"/>
    <col min="20" max="16384" width="8.90625" style="82" hidden="1"/>
  </cols>
  <sheetData>
    <row r="1" spans="1:18" ht="33.75" customHeight="1" x14ac:dyDescent="0.3">
      <c r="A1" s="116" t="s">
        <v>3</v>
      </c>
      <c r="B1" s="116"/>
      <c r="C1" s="116"/>
      <c r="D1" s="116"/>
      <c r="E1" s="116"/>
      <c r="F1" s="116"/>
      <c r="G1" s="116"/>
      <c r="H1" s="116"/>
      <c r="I1" s="116"/>
      <c r="J1" s="116"/>
      <c r="K1" s="116"/>
      <c r="L1" s="116"/>
      <c r="M1" s="116"/>
      <c r="N1" s="116"/>
      <c r="O1" s="116"/>
      <c r="P1" s="116"/>
      <c r="Q1" s="116"/>
      <c r="R1" s="116"/>
    </row>
    <row r="2" spans="1:18" ht="14.25" customHeight="1" x14ac:dyDescent="0.3">
      <c r="A2" s="73"/>
      <c r="B2" s="73"/>
      <c r="C2" s="73"/>
      <c r="D2" s="73"/>
      <c r="E2" s="73"/>
      <c r="F2" s="73"/>
      <c r="G2" s="73"/>
      <c r="H2" s="73"/>
    </row>
    <row r="3" spans="1:18" ht="25.5" customHeight="1" x14ac:dyDescent="0.3">
      <c r="A3" s="197" t="s">
        <v>218</v>
      </c>
      <c r="B3" s="76"/>
      <c r="C3" s="76"/>
      <c r="D3" s="73"/>
      <c r="E3" s="73"/>
      <c r="F3" s="73"/>
      <c r="G3" s="73"/>
      <c r="H3" s="73"/>
    </row>
    <row r="4" spans="1:18" ht="14.25" customHeight="1" x14ac:dyDescent="0.3">
      <c r="A4" s="77"/>
      <c r="B4" s="73"/>
      <c r="C4" s="73"/>
      <c r="D4" s="73"/>
      <c r="E4" s="73"/>
      <c r="F4" s="73"/>
      <c r="G4" s="73"/>
      <c r="H4" s="73"/>
    </row>
    <row r="5" spans="1:18" ht="18" x14ac:dyDescent="0.3">
      <c r="A5" s="136" t="s">
        <v>0</v>
      </c>
      <c r="B5" s="137"/>
      <c r="C5" s="137"/>
      <c r="D5" s="137"/>
      <c r="E5" s="138"/>
      <c r="F5" s="139"/>
      <c r="G5" s="137"/>
      <c r="H5" s="139"/>
      <c r="I5" s="136" t="s">
        <v>1</v>
      </c>
      <c r="J5" s="137"/>
      <c r="K5" s="137"/>
      <c r="L5" s="137"/>
      <c r="M5" s="138"/>
      <c r="N5" s="139"/>
      <c r="O5" s="137"/>
      <c r="P5" s="139"/>
      <c r="Q5" s="136" t="s">
        <v>2</v>
      </c>
      <c r="R5" s="101"/>
    </row>
    <row r="6" spans="1:18" ht="234.65" customHeight="1" x14ac:dyDescent="0.3">
      <c r="A6" s="298" t="s">
        <v>228</v>
      </c>
      <c r="B6" s="298"/>
      <c r="C6" s="298"/>
      <c r="D6" s="298"/>
      <c r="E6" s="298"/>
      <c r="F6" s="85"/>
      <c r="G6" s="101"/>
      <c r="H6" s="85"/>
      <c r="I6" s="298" t="s">
        <v>229</v>
      </c>
      <c r="J6" s="298"/>
      <c r="K6" s="298"/>
      <c r="L6" s="298"/>
      <c r="M6" s="298"/>
      <c r="N6" s="85"/>
      <c r="O6" s="101"/>
      <c r="P6" s="85"/>
      <c r="Q6" s="298" t="s">
        <v>230</v>
      </c>
      <c r="R6" s="298"/>
    </row>
    <row r="7" spans="1:18" ht="4.5" customHeight="1" x14ac:dyDescent="0.3">
      <c r="A7" s="298"/>
      <c r="B7" s="298"/>
      <c r="C7" s="298"/>
      <c r="D7" s="298"/>
      <c r="E7" s="298"/>
      <c r="F7" s="85"/>
      <c r="G7" s="101"/>
      <c r="H7" s="85"/>
      <c r="I7" s="298"/>
      <c r="J7" s="298"/>
      <c r="K7" s="298"/>
      <c r="L7" s="298"/>
      <c r="M7" s="298"/>
      <c r="N7" s="85"/>
      <c r="O7" s="101"/>
      <c r="P7" s="85"/>
      <c r="Q7" s="298"/>
      <c r="R7" s="298"/>
    </row>
    <row r="8" spans="1:18" ht="5.25" customHeight="1" x14ac:dyDescent="0.3">
      <c r="A8" s="298"/>
      <c r="B8" s="298"/>
      <c r="C8" s="298"/>
      <c r="D8" s="298"/>
      <c r="E8" s="298"/>
      <c r="F8" s="85"/>
      <c r="G8" s="101"/>
      <c r="H8" s="85"/>
      <c r="I8" s="298"/>
      <c r="J8" s="298"/>
      <c r="K8" s="298"/>
      <c r="L8" s="298"/>
      <c r="M8" s="298"/>
      <c r="N8" s="85"/>
      <c r="O8" s="101"/>
      <c r="P8" s="85"/>
      <c r="Q8" s="298"/>
      <c r="R8" s="298"/>
    </row>
    <row r="9" spans="1:18" ht="4.5" customHeight="1" x14ac:dyDescent="0.3">
      <c r="A9" s="298"/>
      <c r="B9" s="298"/>
      <c r="C9" s="298"/>
      <c r="D9" s="298"/>
      <c r="E9" s="298"/>
      <c r="F9" s="92"/>
      <c r="G9" s="102"/>
      <c r="H9" s="92"/>
      <c r="I9" s="298"/>
      <c r="J9" s="298"/>
      <c r="K9" s="298"/>
      <c r="L9" s="298"/>
      <c r="M9" s="298"/>
      <c r="N9" s="92"/>
      <c r="O9" s="102"/>
      <c r="P9" s="92"/>
      <c r="Q9" s="298"/>
      <c r="R9" s="298"/>
    </row>
    <row r="10" spans="1:18" ht="14" x14ac:dyDescent="0.3">
      <c r="A10" s="298"/>
      <c r="B10" s="298"/>
      <c r="C10" s="298"/>
      <c r="D10" s="298"/>
      <c r="E10" s="298"/>
      <c r="F10" s="85"/>
      <c r="G10" s="101"/>
      <c r="H10" s="85"/>
      <c r="I10" s="298"/>
      <c r="J10" s="298"/>
      <c r="K10" s="298"/>
      <c r="L10" s="298"/>
      <c r="M10" s="298"/>
      <c r="N10" s="85"/>
      <c r="O10" s="101"/>
      <c r="P10" s="85"/>
      <c r="Q10" s="298"/>
      <c r="R10" s="298"/>
    </row>
    <row r="11" spans="1:18" ht="111.75" customHeight="1" x14ac:dyDescent="0.3">
      <c r="A11" s="298"/>
      <c r="B11" s="298"/>
      <c r="C11" s="298"/>
      <c r="D11" s="298"/>
      <c r="E11" s="298"/>
      <c r="F11" s="85"/>
      <c r="G11" s="101"/>
      <c r="H11" s="85"/>
      <c r="I11" s="298"/>
      <c r="J11" s="298"/>
      <c r="K11" s="298"/>
      <c r="L11" s="298"/>
      <c r="M11" s="298"/>
      <c r="N11" s="85"/>
      <c r="O11" s="101"/>
      <c r="P11" s="85"/>
      <c r="Q11" s="298"/>
      <c r="R11" s="298"/>
    </row>
    <row r="12" spans="1:18" ht="4.5" customHeight="1" x14ac:dyDescent="0.3">
      <c r="A12" s="298"/>
      <c r="B12" s="298"/>
      <c r="C12" s="298"/>
      <c r="D12" s="298"/>
      <c r="E12" s="298"/>
      <c r="F12" s="85"/>
      <c r="G12" s="101"/>
      <c r="H12" s="85"/>
      <c r="I12" s="298"/>
      <c r="J12" s="298"/>
      <c r="K12" s="298"/>
      <c r="L12" s="298"/>
      <c r="M12" s="298"/>
      <c r="N12" s="85"/>
      <c r="O12" s="101"/>
      <c r="P12" s="85"/>
      <c r="Q12" s="298"/>
      <c r="R12" s="298"/>
    </row>
    <row r="13" spans="1:18" ht="5.25" customHeight="1" x14ac:dyDescent="0.3">
      <c r="A13" s="298"/>
      <c r="B13" s="298"/>
      <c r="C13" s="298"/>
      <c r="D13" s="298"/>
      <c r="E13" s="298"/>
      <c r="F13" s="85"/>
      <c r="G13" s="101"/>
      <c r="H13" s="85"/>
      <c r="I13" s="298"/>
      <c r="J13" s="298"/>
      <c r="K13" s="298"/>
      <c r="L13" s="298"/>
      <c r="M13" s="298"/>
      <c r="N13" s="85"/>
      <c r="O13" s="101"/>
      <c r="P13" s="85"/>
      <c r="Q13" s="298"/>
      <c r="R13" s="298"/>
    </row>
    <row r="14" spans="1:18" ht="4.5" customHeight="1" x14ac:dyDescent="0.3">
      <c r="A14" s="298"/>
      <c r="B14" s="298"/>
      <c r="C14" s="298"/>
      <c r="D14" s="298"/>
      <c r="E14" s="298"/>
      <c r="F14" s="92"/>
      <c r="G14" s="102"/>
      <c r="H14" s="92"/>
      <c r="I14" s="298"/>
      <c r="J14" s="298"/>
      <c r="K14" s="298"/>
      <c r="L14" s="298"/>
      <c r="M14" s="298"/>
      <c r="N14" s="92"/>
      <c r="O14" s="102"/>
      <c r="P14" s="92"/>
      <c r="Q14" s="298"/>
      <c r="R14" s="298"/>
    </row>
    <row r="15" spans="1:18" ht="14" x14ac:dyDescent="0.3">
      <c r="A15" s="298"/>
      <c r="B15" s="298"/>
      <c r="C15" s="298"/>
      <c r="D15" s="298"/>
      <c r="E15" s="298"/>
      <c r="F15" s="85"/>
      <c r="G15" s="101"/>
      <c r="H15" s="85"/>
      <c r="I15" s="298"/>
      <c r="J15" s="298"/>
      <c r="K15" s="298"/>
      <c r="L15" s="298"/>
      <c r="M15" s="298"/>
      <c r="N15" s="85"/>
      <c r="O15" s="101"/>
      <c r="P15" s="85"/>
      <c r="Q15" s="298"/>
      <c r="R15" s="298"/>
    </row>
    <row r="16" spans="1:18" ht="164.25" customHeight="1" x14ac:dyDescent="0.3">
      <c r="A16" s="298"/>
      <c r="B16" s="298"/>
      <c r="C16" s="298"/>
      <c r="D16" s="298"/>
      <c r="E16" s="298"/>
      <c r="F16" s="85"/>
      <c r="G16" s="101"/>
      <c r="H16" s="85"/>
      <c r="I16" s="298"/>
      <c r="J16" s="298"/>
      <c r="K16" s="298"/>
      <c r="L16" s="298"/>
      <c r="M16" s="298"/>
      <c r="N16" s="85"/>
      <c r="O16" s="101"/>
      <c r="P16" s="85"/>
      <c r="Q16" s="298"/>
      <c r="R16" s="298"/>
    </row>
  </sheetData>
  <sheetProtection algorithmName="SHA-512" hashValue="Es6Y+H/Kx09btg1Gj/sV7jyKyI9vu0WguuyJ+ljs6wYJTFHSv0pcWs+9woP9hHlRpVqkMKZ5Jr3Wfw1L1AUHLA==" saltValue="XHm6fA4rWEKaQR30ngeQbQ==" spinCount="100000" sheet="1" objects="1" scenarios="1"/>
  <mergeCells count="3">
    <mergeCell ref="A6:E16"/>
    <mergeCell ref="I6:M16"/>
    <mergeCell ref="Q6:R16"/>
  </mergeCells>
  <pageMargins left="0.70866141732283472" right="0.70866141732283472" top="0.74803149606299213" bottom="0.74803149606299213" header="0.31496062992125984" footer="0.31496062992125984"/>
  <pageSetup paperSize="8" scale="8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P63"/>
  <sheetViews>
    <sheetView showGridLines="0" zoomScale="70" zoomScaleNormal="70" workbookViewId="0">
      <selection activeCell="D22" sqref="D22"/>
    </sheetView>
  </sheetViews>
  <sheetFormatPr baseColWidth="10" defaultColWidth="0" defaultRowHeight="14" customHeight="1" zeroHeight="1" x14ac:dyDescent="0.35"/>
  <cols>
    <col min="1" max="16" width="9.6328125" style="73" customWidth="1"/>
    <col min="17" max="16384" width="10" style="73" hidden="1"/>
  </cols>
  <sheetData>
    <row r="1" spans="1:16" ht="33.75" customHeight="1" x14ac:dyDescent="0.35">
      <c r="A1" s="221" t="s">
        <v>3</v>
      </c>
      <c r="B1" s="221"/>
      <c r="C1" s="221"/>
      <c r="D1" s="221"/>
      <c r="E1" s="221"/>
      <c r="F1" s="221"/>
      <c r="G1" s="221"/>
      <c r="H1" s="221"/>
      <c r="I1" s="221"/>
      <c r="J1" s="221"/>
      <c r="K1" s="221"/>
      <c r="L1" s="221"/>
      <c r="M1" s="221"/>
      <c r="N1" s="221"/>
      <c r="O1" s="221"/>
      <c r="P1" s="221"/>
    </row>
    <row r="2" spans="1:16" x14ac:dyDescent="0.35"/>
    <row r="3" spans="1:16" ht="25" x14ac:dyDescent="0.35">
      <c r="A3" s="197" t="s">
        <v>219</v>
      </c>
      <c r="B3" s="76"/>
      <c r="C3" s="76"/>
    </row>
    <row r="4" spans="1:16" x14ac:dyDescent="0.35">
      <c r="I4" s="76"/>
      <c r="J4" s="76"/>
      <c r="K4" s="76"/>
      <c r="L4" s="76"/>
      <c r="M4" s="76"/>
      <c r="N4" s="76"/>
      <c r="O4" s="76"/>
    </row>
    <row r="5" spans="1:16" ht="16.5" customHeight="1" x14ac:dyDescent="0.35">
      <c r="A5" s="76"/>
      <c r="B5" s="76"/>
      <c r="C5" s="76"/>
      <c r="D5" s="76"/>
      <c r="E5" s="76"/>
      <c r="F5" s="76"/>
      <c r="G5" s="76"/>
      <c r="H5" s="76"/>
      <c r="J5" s="97"/>
      <c r="K5" s="97"/>
      <c r="L5" s="97"/>
      <c r="M5" s="97"/>
      <c r="N5" s="97"/>
      <c r="O5" s="97"/>
      <c r="P5" s="97"/>
    </row>
    <row r="6" spans="1:16" ht="14.25" customHeight="1" x14ac:dyDescent="0.35">
      <c r="A6" s="222" t="s">
        <v>239</v>
      </c>
      <c r="B6" s="222"/>
      <c r="C6" s="222"/>
      <c r="D6" s="105"/>
      <c r="E6" s="222" t="s">
        <v>240</v>
      </c>
      <c r="F6" s="222"/>
      <c r="G6" s="222"/>
      <c r="H6" s="105"/>
      <c r="I6" s="223" t="s">
        <v>241</v>
      </c>
      <c r="J6" s="223"/>
      <c r="K6" s="223"/>
      <c r="L6" s="223"/>
      <c r="M6" s="223"/>
      <c r="N6" s="223"/>
      <c r="O6" s="223"/>
      <c r="P6" s="223"/>
    </row>
    <row r="7" spans="1:16" ht="17.5" x14ac:dyDescent="0.35">
      <c r="A7" s="222"/>
      <c r="B7" s="222"/>
      <c r="C7" s="222"/>
      <c r="D7" s="105"/>
      <c r="E7" s="222"/>
      <c r="F7" s="222"/>
      <c r="G7" s="222"/>
      <c r="H7" s="105"/>
      <c r="I7" s="223"/>
      <c r="J7" s="223"/>
      <c r="K7" s="223"/>
      <c r="L7" s="223"/>
      <c r="M7" s="223"/>
      <c r="N7" s="223"/>
      <c r="O7" s="223"/>
      <c r="P7" s="223"/>
    </row>
    <row r="8" spans="1:16" ht="17.5" x14ac:dyDescent="0.35">
      <c r="A8" s="222"/>
      <c r="B8" s="222"/>
      <c r="C8" s="222"/>
      <c r="D8" s="105"/>
      <c r="E8" s="222"/>
      <c r="F8" s="222"/>
      <c r="G8" s="222"/>
      <c r="H8" s="105"/>
      <c r="I8" s="223"/>
      <c r="J8" s="223"/>
      <c r="K8" s="223"/>
      <c r="L8" s="223"/>
      <c r="M8" s="223"/>
      <c r="N8" s="223"/>
      <c r="O8" s="223"/>
      <c r="P8" s="223"/>
    </row>
    <row r="9" spans="1:16" ht="17.5" x14ac:dyDescent="0.35">
      <c r="A9" s="222"/>
      <c r="B9" s="222"/>
      <c r="C9" s="222"/>
      <c r="D9" s="105"/>
      <c r="E9" s="222"/>
      <c r="F9" s="222"/>
      <c r="G9" s="222"/>
      <c r="H9" s="105"/>
      <c r="I9" s="223"/>
      <c r="J9" s="223"/>
      <c r="K9" s="223"/>
      <c r="L9" s="223"/>
      <c r="M9" s="223"/>
      <c r="N9" s="223"/>
      <c r="O9" s="223"/>
      <c r="P9" s="223"/>
    </row>
    <row r="10" spans="1:16" ht="17.5" x14ac:dyDescent="0.35">
      <c r="A10" s="222"/>
      <c r="B10" s="222"/>
      <c r="C10" s="222"/>
      <c r="D10" s="105"/>
      <c r="E10" s="222"/>
      <c r="F10" s="222"/>
      <c r="G10" s="222"/>
      <c r="H10" s="105"/>
      <c r="I10" s="223"/>
      <c r="J10" s="223"/>
      <c r="K10" s="223"/>
      <c r="L10" s="223"/>
      <c r="M10" s="223"/>
      <c r="N10" s="223"/>
      <c r="O10" s="223"/>
      <c r="P10" s="223"/>
    </row>
    <row r="11" spans="1:16" ht="138.65" customHeight="1" x14ac:dyDescent="0.35">
      <c r="A11" s="222"/>
      <c r="B11" s="222"/>
      <c r="C11" s="222"/>
      <c r="D11" s="105"/>
      <c r="E11" s="222"/>
      <c r="F11" s="222"/>
      <c r="G11" s="222"/>
      <c r="H11" s="105"/>
      <c r="I11" s="223"/>
      <c r="J11" s="223"/>
      <c r="K11" s="223"/>
      <c r="L11" s="223"/>
      <c r="M11" s="223"/>
      <c r="N11" s="223"/>
      <c r="O11" s="223"/>
      <c r="P11" s="223"/>
    </row>
    <row r="12" spans="1:16" ht="17.5" x14ac:dyDescent="0.35">
      <c r="A12" s="222"/>
      <c r="B12" s="222"/>
      <c r="C12" s="222"/>
      <c r="D12" s="105"/>
      <c r="E12" s="222"/>
      <c r="F12" s="222"/>
      <c r="G12" s="222"/>
      <c r="H12" s="105"/>
      <c r="I12" s="223"/>
      <c r="J12" s="223"/>
      <c r="K12" s="223"/>
      <c r="L12" s="223"/>
      <c r="M12" s="223"/>
      <c r="N12" s="223"/>
      <c r="O12" s="223"/>
      <c r="P12" s="223"/>
    </row>
    <row r="13" spans="1:16" ht="17.5" x14ac:dyDescent="0.35">
      <c r="A13" s="222"/>
      <c r="B13" s="222"/>
      <c r="C13" s="222"/>
      <c r="D13" s="105"/>
      <c r="E13" s="222"/>
      <c r="F13" s="222"/>
      <c r="G13" s="222"/>
      <c r="H13" s="105"/>
      <c r="I13" s="223"/>
      <c r="J13" s="223"/>
      <c r="K13" s="223"/>
      <c r="L13" s="223"/>
      <c r="M13" s="223"/>
      <c r="N13" s="223"/>
      <c r="O13" s="223"/>
      <c r="P13" s="223"/>
    </row>
    <row r="14" spans="1:16" ht="17.5" x14ac:dyDescent="0.35">
      <c r="A14" s="222"/>
      <c r="B14" s="222"/>
      <c r="C14" s="222"/>
      <c r="D14" s="105"/>
      <c r="E14" s="222"/>
      <c r="F14" s="222"/>
      <c r="G14" s="222"/>
      <c r="H14" s="105"/>
      <c r="I14" s="223"/>
      <c r="J14" s="223"/>
      <c r="K14" s="223"/>
      <c r="L14" s="223"/>
      <c r="M14" s="223"/>
      <c r="N14" s="223"/>
      <c r="O14" s="223"/>
      <c r="P14" s="223"/>
    </row>
    <row r="15" spans="1:16" ht="17.5" x14ac:dyDescent="0.35">
      <c r="A15" s="222"/>
      <c r="B15" s="222"/>
      <c r="C15" s="222"/>
      <c r="D15" s="105"/>
      <c r="E15" s="222"/>
      <c r="F15" s="222"/>
      <c r="G15" s="222"/>
      <c r="H15" s="105"/>
      <c r="I15" s="223"/>
      <c r="J15" s="223"/>
      <c r="K15" s="223"/>
      <c r="L15" s="223"/>
      <c r="M15" s="223"/>
      <c r="N15" s="223"/>
      <c r="O15" s="223"/>
      <c r="P15" s="223"/>
    </row>
    <row r="16" spans="1:16" ht="14.25" customHeight="1" x14ac:dyDescent="0.35">
      <c r="A16" s="222"/>
      <c r="B16" s="222"/>
      <c r="C16" s="222"/>
      <c r="D16" s="105"/>
      <c r="E16" s="222"/>
      <c r="F16" s="222"/>
      <c r="G16" s="222"/>
      <c r="H16" s="105"/>
      <c r="I16" s="223"/>
      <c r="J16" s="223"/>
      <c r="K16" s="223"/>
      <c r="L16" s="223"/>
      <c r="M16" s="223"/>
      <c r="N16" s="223"/>
      <c r="O16" s="223"/>
      <c r="P16" s="223"/>
    </row>
    <row r="17" spans="1:16" ht="17.5" x14ac:dyDescent="0.35">
      <c r="A17" s="222"/>
      <c r="B17" s="222"/>
      <c r="C17" s="222"/>
      <c r="D17" s="105"/>
      <c r="E17" s="222"/>
      <c r="F17" s="222"/>
      <c r="G17" s="222"/>
      <c r="H17" s="105"/>
      <c r="I17" s="223"/>
      <c r="J17" s="223"/>
      <c r="K17" s="223"/>
      <c r="L17" s="223"/>
      <c r="M17" s="223"/>
      <c r="N17" s="223"/>
      <c r="O17" s="223"/>
      <c r="P17" s="223"/>
    </row>
    <row r="18" spans="1:16" ht="14.25" customHeight="1" x14ac:dyDescent="0.35">
      <c r="A18" s="222"/>
      <c r="B18" s="222"/>
      <c r="C18" s="222"/>
      <c r="D18" s="128"/>
      <c r="E18" s="222"/>
      <c r="F18" s="222"/>
      <c r="G18" s="222"/>
      <c r="H18" s="105"/>
      <c r="I18" s="223"/>
      <c r="J18" s="223"/>
      <c r="K18" s="223"/>
      <c r="L18" s="223"/>
      <c r="M18" s="223"/>
      <c r="N18" s="223"/>
      <c r="O18" s="223"/>
      <c r="P18" s="223"/>
    </row>
    <row r="19" spans="1:16" ht="14.25" customHeight="1" x14ac:dyDescent="0.35">
      <c r="A19" s="222"/>
      <c r="B19" s="222"/>
      <c r="C19" s="222"/>
      <c r="D19" s="128"/>
      <c r="E19" s="222"/>
      <c r="F19" s="222"/>
      <c r="G19" s="222"/>
      <c r="H19" s="105"/>
      <c r="I19" s="223"/>
      <c r="J19" s="223"/>
      <c r="K19" s="223"/>
      <c r="L19" s="223"/>
      <c r="M19" s="223"/>
      <c r="N19" s="223"/>
      <c r="O19" s="223"/>
      <c r="P19" s="223"/>
    </row>
    <row r="20" spans="1:16" ht="17.5" x14ac:dyDescent="0.35">
      <c r="A20" s="222"/>
      <c r="B20" s="222"/>
      <c r="C20" s="222"/>
      <c r="D20" s="128"/>
      <c r="E20" s="222"/>
      <c r="F20" s="222"/>
      <c r="G20" s="222"/>
      <c r="H20" s="105"/>
      <c r="I20" s="223"/>
      <c r="J20" s="223"/>
      <c r="K20" s="223"/>
      <c r="L20" s="223"/>
      <c r="M20" s="223"/>
      <c r="N20" s="223"/>
      <c r="O20" s="223"/>
      <c r="P20" s="223"/>
    </row>
    <row r="21" spans="1:16" ht="17.5" x14ac:dyDescent="0.35">
      <c r="A21" s="222"/>
      <c r="B21" s="222"/>
      <c r="C21" s="222"/>
      <c r="D21" s="128"/>
      <c r="E21" s="222"/>
      <c r="F21" s="222"/>
      <c r="G21" s="222"/>
      <c r="H21" s="105"/>
      <c r="I21" s="223"/>
      <c r="J21" s="223"/>
      <c r="K21" s="223"/>
      <c r="L21" s="223"/>
      <c r="M21" s="223"/>
      <c r="N21" s="223"/>
      <c r="O21" s="223"/>
      <c r="P21" s="223"/>
    </row>
    <row r="22" spans="1:16" ht="17.5" x14ac:dyDescent="0.35">
      <c r="A22" s="222"/>
      <c r="B22" s="222"/>
      <c r="C22" s="222"/>
      <c r="D22" s="128"/>
      <c r="E22" s="222"/>
      <c r="F22" s="222"/>
      <c r="G22" s="222"/>
      <c r="H22" s="105"/>
      <c r="I22" s="223"/>
      <c r="J22" s="223"/>
      <c r="K22" s="223"/>
      <c r="L22" s="223"/>
      <c r="M22" s="223"/>
      <c r="N22" s="223"/>
      <c r="O22" s="223"/>
      <c r="P22" s="223"/>
    </row>
    <row r="23" spans="1:16" ht="17.5" x14ac:dyDescent="0.35">
      <c r="A23" s="222"/>
      <c r="B23" s="222"/>
      <c r="C23" s="222"/>
      <c r="D23" s="128"/>
      <c r="E23" s="222"/>
      <c r="F23" s="222"/>
      <c r="G23" s="222"/>
      <c r="H23" s="105"/>
      <c r="I23" s="223"/>
      <c r="J23" s="223"/>
      <c r="K23" s="223"/>
      <c r="L23" s="223"/>
      <c r="M23" s="223"/>
      <c r="N23" s="223"/>
      <c r="O23" s="223"/>
      <c r="P23" s="223"/>
    </row>
    <row r="24" spans="1:16" ht="17.5" x14ac:dyDescent="0.35">
      <c r="A24" s="222"/>
      <c r="B24" s="222"/>
      <c r="C24" s="222"/>
      <c r="D24" s="128"/>
      <c r="E24" s="222"/>
      <c r="F24" s="222"/>
      <c r="G24" s="222"/>
      <c r="H24" s="105"/>
      <c r="I24" s="223"/>
      <c r="J24" s="223"/>
      <c r="K24" s="223"/>
      <c r="L24" s="223"/>
      <c r="M24" s="223"/>
      <c r="N24" s="223"/>
      <c r="O24" s="223"/>
      <c r="P24" s="223"/>
    </row>
    <row r="25" spans="1:16" ht="17.5" x14ac:dyDescent="0.35">
      <c r="A25" s="128"/>
      <c r="B25" s="128"/>
      <c r="C25" s="128"/>
      <c r="D25" s="128"/>
      <c r="E25" s="128"/>
      <c r="F25" s="128"/>
      <c r="G25" s="128"/>
      <c r="H25" s="105"/>
      <c r="I25" s="223"/>
      <c r="J25" s="223"/>
      <c r="K25" s="223"/>
      <c r="L25" s="223"/>
      <c r="M25" s="223"/>
      <c r="N25" s="223"/>
      <c r="O25" s="223"/>
      <c r="P25" s="223"/>
    </row>
    <row r="26" spans="1:16" ht="17.5" x14ac:dyDescent="0.35">
      <c r="A26" s="128"/>
      <c r="B26" s="128"/>
      <c r="C26" s="128"/>
      <c r="D26" s="128"/>
      <c r="E26" s="128"/>
      <c r="F26" s="128"/>
      <c r="G26" s="128"/>
      <c r="H26" s="105"/>
      <c r="I26" s="223"/>
      <c r="J26" s="223"/>
      <c r="K26" s="223"/>
      <c r="L26" s="223"/>
      <c r="M26" s="223"/>
      <c r="N26" s="223"/>
      <c r="O26" s="223"/>
      <c r="P26" s="223"/>
    </row>
    <row r="27" spans="1:16" ht="17.5" x14ac:dyDescent="0.35">
      <c r="A27" s="222" t="s">
        <v>252</v>
      </c>
      <c r="B27" s="222"/>
      <c r="C27" s="222"/>
      <c r="D27" s="105"/>
      <c r="E27" s="222" t="s">
        <v>242</v>
      </c>
      <c r="F27" s="222"/>
      <c r="G27" s="222"/>
      <c r="H27" s="105"/>
      <c r="I27" s="223"/>
      <c r="J27" s="223"/>
      <c r="K27" s="223"/>
      <c r="L27" s="223"/>
      <c r="M27" s="223"/>
      <c r="N27" s="223"/>
      <c r="O27" s="223"/>
      <c r="P27" s="223"/>
    </row>
    <row r="28" spans="1:16" ht="17.5" x14ac:dyDescent="0.35">
      <c r="A28" s="222"/>
      <c r="B28" s="222"/>
      <c r="C28" s="222"/>
      <c r="D28" s="105"/>
      <c r="E28" s="222"/>
      <c r="F28" s="222"/>
      <c r="G28" s="222"/>
      <c r="H28" s="105"/>
      <c r="I28" s="223"/>
      <c r="J28" s="223"/>
      <c r="K28" s="223"/>
      <c r="L28" s="223"/>
      <c r="M28" s="223"/>
      <c r="N28" s="223"/>
      <c r="O28" s="223"/>
      <c r="P28" s="223"/>
    </row>
    <row r="29" spans="1:16" ht="17.5" x14ac:dyDescent="0.35">
      <c r="A29" s="222"/>
      <c r="B29" s="222"/>
      <c r="C29" s="222"/>
      <c r="D29" s="105"/>
      <c r="E29" s="222"/>
      <c r="F29" s="222"/>
      <c r="G29" s="222"/>
      <c r="H29" s="105"/>
      <c r="I29" s="223"/>
      <c r="J29" s="223"/>
      <c r="K29" s="223"/>
      <c r="L29" s="223"/>
      <c r="M29" s="223"/>
      <c r="N29" s="223"/>
      <c r="O29" s="223"/>
      <c r="P29" s="223"/>
    </row>
    <row r="30" spans="1:16" ht="17.5" x14ac:dyDescent="0.35">
      <c r="A30" s="222"/>
      <c r="B30" s="222"/>
      <c r="C30" s="222"/>
      <c r="D30" s="105"/>
      <c r="E30" s="222"/>
      <c r="F30" s="222"/>
      <c r="G30" s="222"/>
      <c r="H30" s="105"/>
      <c r="I30" s="223"/>
      <c r="J30" s="223"/>
      <c r="K30" s="223"/>
      <c r="L30" s="223"/>
      <c r="M30" s="223"/>
      <c r="N30" s="223"/>
      <c r="O30" s="223"/>
      <c r="P30" s="223"/>
    </row>
    <row r="31" spans="1:16" ht="17.5" x14ac:dyDescent="0.35">
      <c r="A31" s="222"/>
      <c r="B31" s="222"/>
      <c r="C31" s="222"/>
      <c r="D31" s="105"/>
      <c r="E31" s="222"/>
      <c r="F31" s="222"/>
      <c r="G31" s="222"/>
      <c r="H31" s="105"/>
      <c r="I31" s="223"/>
      <c r="J31" s="223"/>
      <c r="K31" s="223"/>
      <c r="L31" s="223"/>
      <c r="M31" s="223"/>
      <c r="N31" s="223"/>
      <c r="O31" s="223"/>
      <c r="P31" s="223"/>
    </row>
    <row r="32" spans="1:16" ht="17.5" x14ac:dyDescent="0.35">
      <c r="A32" s="222"/>
      <c r="B32" s="222"/>
      <c r="C32" s="222"/>
      <c r="D32" s="105"/>
      <c r="E32" s="222"/>
      <c r="F32" s="222"/>
      <c r="G32" s="222"/>
      <c r="H32" s="105"/>
      <c r="I32" s="223"/>
      <c r="J32" s="223"/>
      <c r="K32" s="223"/>
      <c r="L32" s="223"/>
      <c r="M32" s="223"/>
      <c r="N32" s="223"/>
      <c r="O32" s="223"/>
      <c r="P32" s="223"/>
    </row>
    <row r="33" spans="1:16" ht="17.5" x14ac:dyDescent="0.35">
      <c r="A33" s="222"/>
      <c r="B33" s="222"/>
      <c r="C33" s="222"/>
      <c r="D33" s="105"/>
      <c r="E33" s="222"/>
      <c r="F33" s="222"/>
      <c r="G33" s="222"/>
      <c r="H33" s="75"/>
      <c r="I33" s="223"/>
      <c r="J33" s="223"/>
      <c r="K33" s="223"/>
      <c r="L33" s="223"/>
      <c r="M33" s="223"/>
      <c r="N33" s="223"/>
      <c r="O33" s="223"/>
      <c r="P33" s="223"/>
    </row>
    <row r="34" spans="1:16" ht="14.25" customHeight="1" x14ac:dyDescent="0.35">
      <c r="A34" s="222"/>
      <c r="B34" s="222"/>
      <c r="C34" s="222"/>
      <c r="D34" s="105"/>
      <c r="E34" s="222"/>
      <c r="F34" s="222"/>
      <c r="G34" s="222"/>
      <c r="H34" s="75"/>
      <c r="I34" s="223"/>
      <c r="J34" s="223"/>
      <c r="K34" s="223"/>
      <c r="L34" s="223"/>
      <c r="M34" s="223"/>
      <c r="N34" s="223"/>
      <c r="O34" s="223"/>
      <c r="P34" s="223"/>
    </row>
    <row r="35" spans="1:16" ht="14.25" customHeight="1" x14ac:dyDescent="0.35">
      <c r="A35" s="222"/>
      <c r="B35" s="222"/>
      <c r="C35" s="222"/>
      <c r="D35" s="105"/>
      <c r="E35" s="222"/>
      <c r="F35" s="222"/>
      <c r="G35" s="222"/>
      <c r="H35" s="75"/>
      <c r="I35" s="223"/>
      <c r="J35" s="223"/>
      <c r="K35" s="223"/>
      <c r="L35" s="223"/>
      <c r="M35" s="223"/>
      <c r="N35" s="223"/>
      <c r="O35" s="223"/>
      <c r="P35" s="223"/>
    </row>
    <row r="36" spans="1:16" ht="66.75" customHeight="1" x14ac:dyDescent="0.35">
      <c r="A36" s="222"/>
      <c r="B36" s="222"/>
      <c r="C36" s="222"/>
      <c r="D36" s="75"/>
      <c r="E36" s="222"/>
      <c r="F36" s="222"/>
      <c r="G36" s="222"/>
      <c r="H36" s="129"/>
      <c r="I36" s="223"/>
      <c r="J36" s="223"/>
      <c r="K36" s="223"/>
      <c r="L36" s="223"/>
      <c r="M36" s="223"/>
      <c r="N36" s="223"/>
      <c r="O36" s="223"/>
      <c r="P36" s="223"/>
    </row>
    <row r="37" spans="1:16" ht="17.5" x14ac:dyDescent="0.35">
      <c r="A37" s="75"/>
      <c r="B37" s="75"/>
      <c r="C37" s="75"/>
      <c r="D37" s="75"/>
      <c r="E37" s="75"/>
      <c r="F37" s="75"/>
      <c r="G37" s="129"/>
      <c r="H37" s="129"/>
      <c r="I37" s="223"/>
      <c r="J37" s="223"/>
      <c r="K37" s="223"/>
      <c r="L37" s="223"/>
      <c r="M37" s="223"/>
      <c r="N37" s="223"/>
      <c r="O37" s="223"/>
      <c r="P37" s="223"/>
    </row>
    <row r="38" spans="1:16" ht="17.5" x14ac:dyDescent="0.35">
      <c r="A38" s="75"/>
      <c r="B38" s="75"/>
      <c r="C38" s="75"/>
      <c r="D38" s="75"/>
      <c r="E38" s="75"/>
      <c r="F38" s="75"/>
      <c r="G38" s="129"/>
      <c r="H38" s="129"/>
      <c r="I38" s="223"/>
      <c r="J38" s="223"/>
      <c r="K38" s="223"/>
      <c r="L38" s="223"/>
      <c r="M38" s="223"/>
      <c r="N38" s="223"/>
      <c r="O38" s="223"/>
      <c r="P38" s="223"/>
    </row>
    <row r="39" spans="1:16" ht="16.5" customHeight="1" x14ac:dyDescent="0.35">
      <c r="A39" s="75"/>
      <c r="B39" s="75"/>
      <c r="C39" s="75"/>
      <c r="D39" s="75"/>
      <c r="E39" s="75"/>
      <c r="F39" s="75"/>
      <c r="G39" s="129"/>
      <c r="H39" s="129"/>
      <c r="I39" s="223"/>
      <c r="J39" s="223"/>
      <c r="K39" s="223"/>
      <c r="L39" s="223"/>
      <c r="M39" s="223"/>
      <c r="N39" s="223"/>
      <c r="O39" s="223"/>
      <c r="P39" s="223"/>
    </row>
    <row r="40" spans="1:16" ht="24" customHeight="1" x14ac:dyDescent="0.35">
      <c r="A40" s="75"/>
      <c r="B40" s="75"/>
      <c r="C40" s="75"/>
      <c r="D40" s="75"/>
      <c r="E40" s="75"/>
      <c r="F40" s="75"/>
      <c r="G40" s="129"/>
      <c r="H40" s="129"/>
      <c r="I40" s="223"/>
      <c r="J40" s="223"/>
      <c r="K40" s="223"/>
      <c r="L40" s="223"/>
      <c r="M40" s="223"/>
      <c r="N40" s="223"/>
      <c r="O40" s="223"/>
      <c r="P40" s="223"/>
    </row>
    <row r="41" spans="1:16" x14ac:dyDescent="0.3">
      <c r="G41" s="99"/>
      <c r="H41" s="99"/>
      <c r="I41" s="95"/>
      <c r="J41" s="95"/>
      <c r="K41" s="95"/>
      <c r="L41" s="95"/>
      <c r="M41" s="95"/>
      <c r="N41" s="95"/>
      <c r="O41" s="95"/>
      <c r="P41" s="95"/>
    </row>
    <row r="42" spans="1:16" hidden="1" x14ac:dyDescent="0.3">
      <c r="G42" s="99"/>
      <c r="H42" s="99"/>
      <c r="I42" s="95"/>
      <c r="J42" s="95"/>
      <c r="K42" s="95"/>
      <c r="L42" s="95"/>
      <c r="M42" s="95"/>
      <c r="N42" s="95"/>
      <c r="O42" s="95"/>
      <c r="P42" s="95"/>
    </row>
    <row r="43" spans="1:16" hidden="1" x14ac:dyDescent="0.3">
      <c r="G43" s="99"/>
      <c r="H43" s="99"/>
      <c r="I43" s="95"/>
      <c r="J43" s="95"/>
      <c r="K43" s="95"/>
      <c r="L43" s="95"/>
      <c r="M43" s="95"/>
      <c r="N43" s="95"/>
      <c r="O43" s="95"/>
      <c r="P43" s="95"/>
    </row>
    <row r="44" spans="1:16" hidden="1" x14ac:dyDescent="0.35">
      <c r="G44" s="99"/>
      <c r="H44" s="99"/>
      <c r="I44" s="99"/>
      <c r="J44" s="99"/>
      <c r="K44" s="99"/>
      <c r="L44" s="99"/>
      <c r="M44" s="99"/>
    </row>
    <row r="45" spans="1:16" hidden="1" x14ac:dyDescent="0.35"/>
    <row r="46" spans="1:16" hidden="1" x14ac:dyDescent="0.35"/>
    <row r="47" spans="1:16" hidden="1" x14ac:dyDescent="0.35"/>
    <row r="48" spans="1:16" hidden="1" x14ac:dyDescent="0.35"/>
    <row r="49" spans="1:8" hidden="1" x14ac:dyDescent="0.35"/>
    <row r="50" spans="1:8" hidden="1" x14ac:dyDescent="0.35"/>
    <row r="51" spans="1:8" hidden="1" x14ac:dyDescent="0.35"/>
    <row r="52" spans="1:8" hidden="1" x14ac:dyDescent="0.35"/>
    <row r="53" spans="1:8" hidden="1" x14ac:dyDescent="0.35"/>
    <row r="54" spans="1:8" hidden="1" x14ac:dyDescent="0.35"/>
    <row r="55" spans="1:8" hidden="1" x14ac:dyDescent="0.35"/>
    <row r="56" spans="1:8" hidden="1" x14ac:dyDescent="0.35"/>
    <row r="57" spans="1:8" hidden="1" x14ac:dyDescent="0.35"/>
    <row r="58" spans="1:8" hidden="1" x14ac:dyDescent="0.35"/>
    <row r="59" spans="1:8" hidden="1" x14ac:dyDescent="0.35"/>
    <row r="60" spans="1:8" hidden="1" x14ac:dyDescent="0.35"/>
    <row r="61" spans="1:8" hidden="1" x14ac:dyDescent="0.35"/>
    <row r="62" spans="1:8" hidden="1" x14ac:dyDescent="0.35"/>
    <row r="63" spans="1:8" hidden="1" x14ac:dyDescent="0.35">
      <c r="A63" s="100"/>
      <c r="B63" s="100"/>
      <c r="C63" s="100"/>
      <c r="D63" s="100"/>
      <c r="E63" s="100"/>
      <c r="F63" s="100"/>
      <c r="G63" s="100"/>
      <c r="H63" s="100"/>
    </row>
  </sheetData>
  <sheetProtection algorithmName="SHA-512" hashValue="AvOpmARSyshiP5iyvp0LaqyW2bhcyYpzJdOZp8xiTkL2cpHRgHBELC07hfF+NmzF4w66rs+u6JjmWZ3d33IiPg==" saltValue="ISBOJyGBB3MAKgbIu/3Tfw==" spinCount="100000" sheet="1" objects="1" scenarios="1"/>
  <mergeCells count="6">
    <mergeCell ref="A1:P1"/>
    <mergeCell ref="A6:C24"/>
    <mergeCell ref="E6:G24"/>
    <mergeCell ref="I6:P40"/>
    <mergeCell ref="A27:C36"/>
    <mergeCell ref="E27:G36"/>
  </mergeCells>
  <pageMargins left="0.7" right="0.7" top="0.75" bottom="0.75" header="0.3" footer="0.3"/>
  <pageSetup paperSize="9" orientation="portrait" r:id="rId1"/>
  <colBreaks count="2" manualBreakCount="2">
    <brk id="8" max="1048575" man="1"/>
    <brk id="16"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7F08AA793043442813EC173960D1634" ma:contentTypeVersion="10" ma:contentTypeDescription="Create a new document." ma:contentTypeScope="" ma:versionID="148e8ebfcc31ec489425da76b925e543">
  <xsd:schema xmlns:xsd="http://www.w3.org/2001/XMLSchema" xmlns:xs="http://www.w3.org/2001/XMLSchema" xmlns:p="http://schemas.microsoft.com/office/2006/metadata/properties" xmlns:ns3="3c5909c7-e8c2-441c-a482-b9f280168f6d" xmlns:ns4="18419f91-6358-4814-a6f8-8bdef61aa6f6" targetNamespace="http://schemas.microsoft.com/office/2006/metadata/properties" ma:root="true" ma:fieldsID="8ee78c8d876465b76396934a0ea24500" ns3:_="" ns4:_="">
    <xsd:import namespace="3c5909c7-e8c2-441c-a482-b9f280168f6d"/>
    <xsd:import namespace="18419f91-6358-4814-a6f8-8bdef61aa6f6"/>
    <xsd:element name="properties">
      <xsd:complexType>
        <xsd:sequence>
          <xsd:element name="documentManagement">
            <xsd:complexType>
              <xsd:all>
                <xsd:element ref="ns3:MediaServiceMetadata" minOccurs="0"/>
                <xsd:element ref="ns3:MediaServiceFastMetadata" minOccurs="0"/>
                <xsd:element ref="ns3:MediaServiceAutoTags" minOccurs="0"/>
                <xsd:element ref="ns4:SharedWithUsers" minOccurs="0"/>
                <xsd:element ref="ns4:SharedWithDetails" minOccurs="0"/>
                <xsd:element ref="ns4:SharingHintHash" minOccurs="0"/>
                <xsd:element ref="ns3:MediaServiceOCR"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5909c7-e8c2-441c-a482-b9f280168f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419f91-6358-4814-a6f8-8bdef61aa6f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03634D5-141E-43D1-B32D-3CE2C1D5AE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5909c7-e8c2-441c-a482-b9f280168f6d"/>
    <ds:schemaRef ds:uri="18419f91-6358-4814-a6f8-8bdef61aa6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6C18E6B-1C61-40D1-93E4-95469FADE409}">
  <ds:schemaRefs>
    <ds:schemaRef ds:uri="http://schemas.microsoft.com/sharepoint/v3/contenttype/forms"/>
  </ds:schemaRefs>
</ds:datastoreItem>
</file>

<file path=customXml/itemProps3.xml><?xml version="1.0" encoding="utf-8"?>
<ds:datastoreItem xmlns:ds="http://schemas.openxmlformats.org/officeDocument/2006/customXml" ds:itemID="{0EE02F67-0BEC-4257-909D-1FF0263A25B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Navngitte områder</vt:lpstr>
      </vt:variant>
      <vt:variant>
        <vt:i4>3</vt:i4>
      </vt:variant>
    </vt:vector>
  </HeadingPairs>
  <TitlesOfParts>
    <vt:vector size="16" baseType="lpstr">
      <vt:lpstr>Lister</vt:lpstr>
      <vt:lpstr>Forside</vt:lpstr>
      <vt:lpstr>Om gevinstrealisering</vt:lpstr>
      <vt:lpstr>Endrings- og gevinstoversikt_i.</vt:lpstr>
      <vt:lpstr>Endrings- og gevinstoversikt_m.</vt:lpstr>
      <vt:lpstr>Gevinstvurdering_introduksjon</vt:lpstr>
      <vt:lpstr>Gevinstvurdering_mal</vt:lpstr>
      <vt:lpstr>Hvordan beregne gevinster</vt:lpstr>
      <vt:lpstr>Gevinstrealiseringsplan_intro..</vt:lpstr>
      <vt:lpstr>Gevinstrealiseringsplan_mal</vt:lpstr>
      <vt:lpstr>Gevinstoppfølging_introduksjon</vt:lpstr>
      <vt:lpstr>Gevinstoppfølging_mal</vt:lpstr>
      <vt:lpstr>støtteark</vt:lpstr>
      <vt:lpstr>gevinster</vt:lpstr>
      <vt:lpstr>gevinstvurdering</vt:lpstr>
      <vt:lpstr>Forside!Utskriftsområde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 Olsen</dc:creator>
  <cp:lastModifiedBy>Kirsti Fossland Brørs</cp:lastModifiedBy>
  <cp:lastPrinted>2017-01-30T10:32:29Z</cp:lastPrinted>
  <dcterms:created xsi:type="dcterms:W3CDTF">2017-01-17T13:02:18Z</dcterms:created>
  <dcterms:modified xsi:type="dcterms:W3CDTF">2020-06-25T13:05:37Z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0x01010087F08AA793043442813EC173960D1634</vt:lpwstr>
  </property>
</Properties>
</file>