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mc:AlternateContent xmlns:mc="http://schemas.openxmlformats.org/markup-compatibility/2006">
    <mc:Choice Requires="x15">
      <x15ac:absPath xmlns:x15ac="http://schemas.microsoft.com/office/spreadsheetml/2010/11/ac" url="C:\Users\bfahre001\Downloads\"/>
    </mc:Choice>
  </mc:AlternateContent>
  <xr:revisionPtr revIDLastSave="0" documentId="13_ncr:1_{59023669-E081-4BCC-9D19-3FC72AF50743}" xr6:coauthVersionLast="47" xr6:coauthVersionMax="47" xr10:uidLastSave="{00000000-0000-0000-0000-000000000000}"/>
  <bookViews>
    <workbookView xWindow="-120" yWindow="-120" windowWidth="38640" windowHeight="21120" tabRatio="874" activeTab="5" xr2:uid="{00000000-000D-0000-FFFF-FFFF00000000}"/>
  </bookViews>
  <sheets>
    <sheet name="Introduksjon" sheetId="181" r:id="rId1"/>
    <sheet name="Kostnader lønn, utstyr osv." sheetId="184" r:id="rId2"/>
    <sheet name="Kostnader DHO" sheetId="185" r:id="rId3"/>
    <sheet name="Brukerregistrering" sheetId="186" r:id="rId4"/>
    <sheet name="Målinger" sheetId="173" r:id="rId5"/>
    <sheet name="Resultater" sheetId="168" r:id="rId6"/>
    <sheet name="brukerregistrering-støtteark" sheetId="104" state="hidden" r:id="rId7"/>
    <sheet name="Kostnader teknologi" sheetId="108" state="hidden" r:id="rId8"/>
    <sheet name="kjøring-støtteark" sheetId="177" state="hidden" r:id="rId9"/>
    <sheet name="gevinst_bruker_nullp" sheetId="179" state="hidden" r:id="rId10"/>
  </sheets>
  <externalReferences>
    <externalReference r:id="rId11"/>
    <externalReference r:id="rId12"/>
  </externalReferences>
  <definedNames>
    <definedName name="Dagskost_Kommune">#REF!</definedName>
    <definedName name="Dagskost_Sykehus">#REF!</definedName>
    <definedName name="Timeslønn.Sykeplei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84" l="1"/>
  <c r="R55" i="184"/>
  <c r="N13" i="104"/>
  <c r="N14" i="104"/>
  <c r="N15" i="104"/>
  <c r="N16" i="104"/>
  <c r="N17" i="104"/>
  <c r="N18" i="104"/>
  <c r="N19" i="104"/>
  <c r="N20" i="104"/>
  <c r="M12" i="104"/>
  <c r="M13" i="104"/>
  <c r="M14" i="104"/>
  <c r="M15" i="104"/>
  <c r="M16" i="104"/>
  <c r="M17" i="104"/>
  <c r="M18" i="104"/>
  <c r="M19" i="104"/>
  <c r="M20" i="104"/>
  <c r="R49" i="184" l="1"/>
  <c r="O49" i="184"/>
  <c r="O22" i="185"/>
  <c r="C37" i="168" s="1"/>
  <c r="G31" i="168"/>
  <c r="F31" i="168"/>
  <c r="F25" i="168"/>
  <c r="G25" i="168"/>
  <c r="L185" i="173"/>
  <c r="D9" i="168" s="1"/>
  <c r="G18" i="168"/>
  <c r="F18" i="168"/>
  <c r="B9" i="108"/>
  <c r="C9" i="108"/>
  <c r="B10" i="108"/>
  <c r="C10" i="108"/>
  <c r="B11" i="108"/>
  <c r="C11" i="108"/>
  <c r="B12" i="108"/>
  <c r="C12" i="108"/>
  <c r="B13" i="108"/>
  <c r="C13" i="108"/>
  <c r="B14" i="108"/>
  <c r="C14" i="108"/>
  <c r="B15" i="108"/>
  <c r="C15" i="108"/>
  <c r="B16" i="108"/>
  <c r="C16" i="108"/>
  <c r="B17" i="108"/>
  <c r="C17" i="108"/>
  <c r="B18" i="108"/>
  <c r="C18" i="108"/>
  <c r="B19" i="108"/>
  <c r="C19" i="108"/>
  <c r="B20" i="108"/>
  <c r="C20" i="108"/>
  <c r="B21" i="108"/>
  <c r="C21" i="108"/>
  <c r="B22" i="108"/>
  <c r="C22" i="108"/>
  <c r="B23" i="108"/>
  <c r="C23" i="108"/>
  <c r="B24" i="108"/>
  <c r="C24" i="108"/>
  <c r="B25" i="108"/>
  <c r="C25" i="108"/>
  <c r="B26" i="108"/>
  <c r="C26" i="108"/>
  <c r="B27" i="108"/>
  <c r="C27" i="108"/>
  <c r="B28" i="108"/>
  <c r="C28" i="108"/>
  <c r="B29" i="108"/>
  <c r="C29" i="108"/>
  <c r="B30" i="108"/>
  <c r="C30" i="108"/>
  <c r="B31" i="108"/>
  <c r="C31" i="108"/>
  <c r="B32" i="108"/>
  <c r="C32" i="108"/>
  <c r="B33" i="108"/>
  <c r="C33" i="108"/>
  <c r="B34" i="108"/>
  <c r="C34" i="108"/>
  <c r="B35" i="108"/>
  <c r="C35" i="108"/>
  <c r="B36" i="108"/>
  <c r="C36" i="108"/>
  <c r="B37" i="108"/>
  <c r="C37" i="108"/>
  <c r="B38" i="108"/>
  <c r="C38" i="108"/>
  <c r="B39" i="108"/>
  <c r="C39" i="108"/>
  <c r="B40" i="108"/>
  <c r="C40" i="108"/>
  <c r="B41" i="108"/>
  <c r="C41" i="108"/>
  <c r="B42" i="108"/>
  <c r="C42" i="108"/>
  <c r="B43" i="108"/>
  <c r="C43" i="108"/>
  <c r="B44" i="108"/>
  <c r="C44" i="108"/>
  <c r="B45" i="108"/>
  <c r="C45" i="108"/>
  <c r="B46" i="108"/>
  <c r="C46" i="108"/>
  <c r="B47" i="108"/>
  <c r="C47" i="108"/>
  <c r="B48" i="108"/>
  <c r="C48" i="108"/>
  <c r="B49" i="108"/>
  <c r="C49" i="108"/>
  <c r="B50" i="108"/>
  <c r="C50" i="108"/>
  <c r="B51" i="108"/>
  <c r="C51" i="108"/>
  <c r="B52" i="108"/>
  <c r="C52" i="108"/>
  <c r="B53" i="108"/>
  <c r="C53" i="108"/>
  <c r="B54" i="108"/>
  <c r="C54" i="108"/>
  <c r="B55" i="108"/>
  <c r="C55" i="108"/>
  <c r="B56" i="108"/>
  <c r="C56" i="108"/>
  <c r="B57" i="108"/>
  <c r="C57" i="108"/>
  <c r="B58" i="108"/>
  <c r="C58" i="108"/>
  <c r="B59" i="108"/>
  <c r="C59" i="108"/>
  <c r="B60" i="108"/>
  <c r="C60" i="108"/>
  <c r="B61" i="108"/>
  <c r="C61" i="108"/>
  <c r="B62" i="108"/>
  <c r="C62" i="108"/>
  <c r="B63" i="108"/>
  <c r="C63" i="108"/>
  <c r="B64" i="108"/>
  <c r="C64" i="108"/>
  <c r="B65" i="108"/>
  <c r="C65" i="108"/>
  <c r="B66" i="108"/>
  <c r="C66" i="108"/>
  <c r="B67" i="108"/>
  <c r="C67" i="108"/>
  <c r="B68" i="108"/>
  <c r="C68" i="108"/>
  <c r="B69" i="108"/>
  <c r="C69" i="108"/>
  <c r="B70" i="108"/>
  <c r="C70" i="108"/>
  <c r="B71" i="108"/>
  <c r="C71" i="108"/>
  <c r="B72" i="108"/>
  <c r="C72" i="108"/>
  <c r="B73" i="108"/>
  <c r="C73" i="108"/>
  <c r="B74" i="108"/>
  <c r="C74" i="108"/>
  <c r="B75" i="108"/>
  <c r="C75" i="108"/>
  <c r="B76" i="108"/>
  <c r="C76" i="108"/>
  <c r="B77" i="108"/>
  <c r="C77" i="108"/>
  <c r="B78" i="108"/>
  <c r="C78" i="108"/>
  <c r="B79" i="108"/>
  <c r="C79" i="108"/>
  <c r="B80" i="108"/>
  <c r="C80" i="108"/>
  <c r="B81" i="108"/>
  <c r="C81" i="108"/>
  <c r="B82" i="108"/>
  <c r="C82" i="108"/>
  <c r="B83" i="108"/>
  <c r="C83" i="108"/>
  <c r="B84" i="108"/>
  <c r="C84" i="108"/>
  <c r="B85" i="108"/>
  <c r="C85" i="108"/>
  <c r="B86" i="108"/>
  <c r="C86" i="108"/>
  <c r="B87" i="108"/>
  <c r="C87" i="108"/>
  <c r="B88" i="108"/>
  <c r="C88" i="108"/>
  <c r="B89" i="108"/>
  <c r="C89" i="108"/>
  <c r="B90" i="108"/>
  <c r="C90" i="108"/>
  <c r="B91" i="108"/>
  <c r="C91" i="108"/>
  <c r="B92" i="108"/>
  <c r="C92" i="108"/>
  <c r="B93" i="108"/>
  <c r="C93" i="108"/>
  <c r="B94" i="108"/>
  <c r="C94" i="108"/>
  <c r="B95" i="108"/>
  <c r="C95" i="108"/>
  <c r="B96" i="108"/>
  <c r="C96" i="108"/>
  <c r="B97" i="108"/>
  <c r="C97" i="108"/>
  <c r="B98" i="108"/>
  <c r="C98" i="108"/>
  <c r="B99" i="108"/>
  <c r="C99" i="108"/>
  <c r="B100" i="108"/>
  <c r="C100" i="108"/>
  <c r="B101" i="108"/>
  <c r="C101" i="108"/>
  <c r="B102" i="108"/>
  <c r="C102" i="108"/>
  <c r="B103" i="108"/>
  <c r="C103" i="108"/>
  <c r="B104" i="108"/>
  <c r="C104" i="108"/>
  <c r="B105" i="108"/>
  <c r="C105" i="108"/>
  <c r="B106" i="108"/>
  <c r="C106" i="108"/>
  <c r="B107" i="108"/>
  <c r="C107" i="108"/>
  <c r="B108" i="108"/>
  <c r="C108" i="108"/>
  <c r="B109" i="108"/>
  <c r="C109" i="108"/>
  <c r="B110" i="108"/>
  <c r="C110" i="108"/>
  <c r="B111" i="108"/>
  <c r="C111" i="108"/>
  <c r="B112" i="108"/>
  <c r="C112" i="108"/>
  <c r="B113" i="108"/>
  <c r="C113" i="108"/>
  <c r="B114" i="108"/>
  <c r="C114" i="108"/>
  <c r="B115" i="108"/>
  <c r="C115" i="108"/>
  <c r="B116" i="108"/>
  <c r="C116" i="108"/>
  <c r="B117" i="108"/>
  <c r="C117" i="108"/>
  <c r="B118" i="108"/>
  <c r="C118" i="108"/>
  <c r="B119" i="108"/>
  <c r="C119" i="108"/>
  <c r="B120" i="108"/>
  <c r="C120" i="108"/>
  <c r="B121" i="108"/>
  <c r="C121" i="108"/>
  <c r="B122" i="108"/>
  <c r="C122" i="108"/>
  <c r="B123" i="108"/>
  <c r="C123" i="108"/>
  <c r="B124" i="108"/>
  <c r="C124" i="108"/>
  <c r="B125" i="108"/>
  <c r="C125" i="108"/>
  <c r="B126" i="108"/>
  <c r="C126" i="108"/>
  <c r="B127" i="108"/>
  <c r="C127" i="108"/>
  <c r="B128" i="108"/>
  <c r="C128" i="108"/>
  <c r="B129" i="108"/>
  <c r="C129" i="108"/>
  <c r="B130" i="108"/>
  <c r="C130" i="108"/>
  <c r="B131" i="108"/>
  <c r="C131" i="108"/>
  <c r="B132" i="108"/>
  <c r="C132" i="108"/>
  <c r="B133" i="108"/>
  <c r="C133" i="108"/>
  <c r="B134" i="108"/>
  <c r="C134" i="108"/>
  <c r="B135" i="108"/>
  <c r="C135" i="108"/>
  <c r="B136" i="108"/>
  <c r="C136" i="108"/>
  <c r="B137" i="108"/>
  <c r="C137" i="108"/>
  <c r="B138" i="108"/>
  <c r="C138" i="108"/>
  <c r="B139" i="108"/>
  <c r="C139" i="108"/>
  <c r="B140" i="108"/>
  <c r="C140" i="108"/>
  <c r="B141" i="108"/>
  <c r="C141" i="108"/>
  <c r="B142" i="108"/>
  <c r="C142" i="108"/>
  <c r="B143" i="108"/>
  <c r="C143" i="108"/>
  <c r="B144" i="108"/>
  <c r="C144" i="108"/>
  <c r="B145" i="108"/>
  <c r="C145" i="108"/>
  <c r="B146" i="108"/>
  <c r="C146" i="108"/>
  <c r="B147" i="108"/>
  <c r="C147" i="108"/>
  <c r="B148" i="108"/>
  <c r="C148" i="108"/>
  <c r="B149" i="108"/>
  <c r="C149" i="108"/>
  <c r="B150" i="108"/>
  <c r="C150" i="108"/>
  <c r="B151" i="108"/>
  <c r="C151" i="108"/>
  <c r="B152" i="108"/>
  <c r="C152" i="108"/>
  <c r="B153" i="108"/>
  <c r="C153" i="108"/>
  <c r="B154" i="108"/>
  <c r="C154" i="108"/>
  <c r="B155" i="108"/>
  <c r="C155" i="108"/>
  <c r="B156" i="108"/>
  <c r="C156" i="108"/>
  <c r="B157" i="108"/>
  <c r="C157" i="108"/>
  <c r="B158" i="108"/>
  <c r="C158" i="108"/>
  <c r="B159" i="108"/>
  <c r="C159" i="108"/>
  <c r="B160" i="108"/>
  <c r="C160" i="108"/>
  <c r="B161" i="108"/>
  <c r="C161" i="108"/>
  <c r="B162" i="108"/>
  <c r="C162" i="108"/>
  <c r="B163" i="108"/>
  <c r="C163" i="108"/>
  <c r="B164" i="108"/>
  <c r="C164" i="108"/>
  <c r="B165" i="108"/>
  <c r="C165" i="108"/>
  <c r="B166" i="108"/>
  <c r="C166" i="108"/>
  <c r="B167" i="108"/>
  <c r="C167" i="108"/>
  <c r="B168" i="108"/>
  <c r="C168" i="108"/>
  <c r="B169" i="108"/>
  <c r="C169" i="108"/>
  <c r="B170" i="108"/>
  <c r="C170" i="108"/>
  <c r="B171" i="108"/>
  <c r="C171" i="108"/>
  <c r="B172" i="108"/>
  <c r="C172" i="108"/>
  <c r="B173" i="108"/>
  <c r="C173" i="108"/>
  <c r="B174" i="108"/>
  <c r="C174" i="108"/>
  <c r="B175" i="108"/>
  <c r="C175" i="108"/>
  <c r="B176" i="108"/>
  <c r="C176" i="108"/>
  <c r="B177" i="108"/>
  <c r="C177" i="108"/>
  <c r="B178" i="108"/>
  <c r="C178" i="108"/>
  <c r="B179" i="108"/>
  <c r="C179" i="108"/>
  <c r="B180" i="108"/>
  <c r="C180" i="108"/>
  <c r="B181" i="108"/>
  <c r="C181" i="108"/>
  <c r="B182" i="108"/>
  <c r="C182" i="108"/>
  <c r="B183" i="108"/>
  <c r="C183" i="108"/>
  <c r="B184" i="108"/>
  <c r="C184" i="108"/>
  <c r="B185" i="108"/>
  <c r="C185" i="108"/>
  <c r="B186" i="108"/>
  <c r="C186" i="108"/>
  <c r="B187" i="108"/>
  <c r="C187" i="108"/>
  <c r="B188" i="108"/>
  <c r="C188" i="108"/>
  <c r="B189" i="108"/>
  <c r="C189" i="108"/>
  <c r="B190" i="108"/>
  <c r="C190" i="108"/>
  <c r="B191" i="108"/>
  <c r="C191" i="108"/>
  <c r="B192" i="108"/>
  <c r="C192" i="108"/>
  <c r="B193" i="108"/>
  <c r="C193" i="108"/>
  <c r="B194" i="108"/>
  <c r="C194" i="108"/>
  <c r="B195" i="108"/>
  <c r="C195" i="108"/>
  <c r="B196" i="108"/>
  <c r="C196" i="108"/>
  <c r="B197" i="108"/>
  <c r="C197" i="108"/>
  <c r="B198" i="108"/>
  <c r="C198" i="108"/>
  <c r="B199" i="108"/>
  <c r="C199" i="108"/>
  <c r="B200" i="108"/>
  <c r="C200" i="108"/>
  <c r="B201" i="108"/>
  <c r="C201" i="108"/>
  <c r="B202" i="108"/>
  <c r="C202" i="108"/>
  <c r="B203" i="108"/>
  <c r="C203" i="108"/>
  <c r="B204" i="108"/>
  <c r="C204" i="108"/>
  <c r="B205" i="108"/>
  <c r="C205" i="108"/>
  <c r="B206" i="108"/>
  <c r="C206" i="108"/>
  <c r="B207" i="108"/>
  <c r="C207" i="108"/>
  <c r="B208" i="108"/>
  <c r="C208" i="108"/>
  <c r="B209" i="108"/>
  <c r="C209" i="108"/>
  <c r="B210" i="108"/>
  <c r="C210" i="108"/>
  <c r="B211" i="108"/>
  <c r="C211" i="108"/>
  <c r="B212" i="108"/>
  <c r="C212" i="108"/>
  <c r="B213" i="108"/>
  <c r="C213" i="108"/>
  <c r="B214" i="108"/>
  <c r="C214" i="108"/>
  <c r="B215" i="108"/>
  <c r="C215" i="108"/>
  <c r="B216" i="108"/>
  <c r="C216" i="108"/>
  <c r="B217" i="108"/>
  <c r="C217" i="108"/>
  <c r="B218" i="108"/>
  <c r="C218" i="108"/>
  <c r="B219" i="108"/>
  <c r="C219" i="108"/>
  <c r="B220" i="108"/>
  <c r="C220" i="108"/>
  <c r="B221" i="108"/>
  <c r="C221" i="108"/>
  <c r="B222" i="108"/>
  <c r="C222" i="108"/>
  <c r="B223" i="108"/>
  <c r="C223" i="108"/>
  <c r="B224" i="108"/>
  <c r="C224" i="108"/>
  <c r="B225" i="108"/>
  <c r="C225" i="108"/>
  <c r="B226" i="108"/>
  <c r="C226" i="108"/>
  <c r="B227" i="108"/>
  <c r="C227" i="108"/>
  <c r="B228" i="108"/>
  <c r="C228" i="108"/>
  <c r="B229" i="108"/>
  <c r="C229" i="108"/>
  <c r="B230" i="108"/>
  <c r="C230" i="108"/>
  <c r="B231" i="108"/>
  <c r="C231" i="108"/>
  <c r="B232" i="108"/>
  <c r="C232" i="108"/>
  <c r="B233" i="108"/>
  <c r="C233" i="108"/>
  <c r="B234" i="108"/>
  <c r="C234" i="108"/>
  <c r="B235" i="108"/>
  <c r="C235" i="108"/>
  <c r="B236" i="108"/>
  <c r="C236" i="108"/>
  <c r="B237" i="108"/>
  <c r="C237" i="108"/>
  <c r="B238" i="108"/>
  <c r="C238" i="108"/>
  <c r="B239" i="108"/>
  <c r="C239" i="108"/>
  <c r="B240" i="108"/>
  <c r="C240" i="108"/>
  <c r="B241" i="108"/>
  <c r="C241" i="108"/>
  <c r="B242" i="108"/>
  <c r="C242" i="108"/>
  <c r="B243" i="108"/>
  <c r="C243" i="108"/>
  <c r="B244" i="108"/>
  <c r="C244" i="108"/>
  <c r="B245" i="108"/>
  <c r="C245" i="108"/>
  <c r="B246" i="108"/>
  <c r="C246" i="108"/>
  <c r="B247" i="108"/>
  <c r="C247" i="108"/>
  <c r="B248" i="108"/>
  <c r="C248" i="108"/>
  <c r="B249" i="108"/>
  <c r="C249" i="108"/>
  <c r="B250" i="108"/>
  <c r="C250" i="108"/>
  <c r="B251" i="108"/>
  <c r="C251" i="108"/>
  <c r="B252" i="108"/>
  <c r="C252" i="108"/>
  <c r="B253" i="108"/>
  <c r="C253" i="108"/>
  <c r="B254" i="108"/>
  <c r="C254" i="108"/>
  <c r="B255" i="108"/>
  <c r="C255" i="108"/>
  <c r="B256" i="108"/>
  <c r="C256" i="108"/>
  <c r="B257" i="108"/>
  <c r="C257" i="108"/>
  <c r="B258" i="108"/>
  <c r="C258" i="108"/>
  <c r="B259" i="108"/>
  <c r="C259" i="108"/>
  <c r="B260" i="108"/>
  <c r="C260" i="108"/>
  <c r="B261" i="108"/>
  <c r="C261" i="108"/>
  <c r="B262" i="108"/>
  <c r="C262" i="108"/>
  <c r="B263" i="108"/>
  <c r="C263" i="108"/>
  <c r="B264" i="108"/>
  <c r="C264" i="108"/>
  <c r="B265" i="108"/>
  <c r="C265" i="108"/>
  <c r="B266" i="108"/>
  <c r="C266" i="108"/>
  <c r="B267" i="108"/>
  <c r="C267" i="108"/>
  <c r="B268" i="108"/>
  <c r="C268" i="108"/>
  <c r="B269" i="108"/>
  <c r="C269" i="108"/>
  <c r="B270" i="108"/>
  <c r="C270" i="108"/>
  <c r="B271" i="108"/>
  <c r="C271" i="108"/>
  <c r="B272" i="108"/>
  <c r="C272" i="108"/>
  <c r="B273" i="108"/>
  <c r="C273" i="108"/>
  <c r="B274" i="108"/>
  <c r="C274" i="108"/>
  <c r="B275" i="108"/>
  <c r="C275" i="108"/>
  <c r="B276" i="108"/>
  <c r="C276" i="108"/>
  <c r="B277" i="108"/>
  <c r="C277" i="108"/>
  <c r="B278" i="108"/>
  <c r="C278" i="108"/>
  <c r="B279" i="108"/>
  <c r="C279" i="108"/>
  <c r="B280" i="108"/>
  <c r="C280" i="108"/>
  <c r="B281" i="108"/>
  <c r="C281" i="108"/>
  <c r="B282" i="108"/>
  <c r="C282" i="108"/>
  <c r="B283" i="108"/>
  <c r="C283" i="108"/>
  <c r="B284" i="108"/>
  <c r="C284" i="108"/>
  <c r="B285" i="108"/>
  <c r="C285" i="108"/>
  <c r="B286" i="108"/>
  <c r="C286" i="108"/>
  <c r="B287" i="108"/>
  <c r="C287" i="108"/>
  <c r="B288" i="108"/>
  <c r="C288" i="108"/>
  <c r="B289" i="108"/>
  <c r="C289" i="108"/>
  <c r="B290" i="108"/>
  <c r="C290" i="108"/>
  <c r="B291" i="108"/>
  <c r="C291" i="108"/>
  <c r="B292" i="108"/>
  <c r="C292" i="108"/>
  <c r="B293" i="108"/>
  <c r="C293" i="108"/>
  <c r="B294" i="108"/>
  <c r="C294" i="108"/>
  <c r="B295" i="108"/>
  <c r="C295" i="108"/>
  <c r="B296" i="108"/>
  <c r="C296" i="108"/>
  <c r="B297" i="108"/>
  <c r="C297" i="108"/>
  <c r="B298" i="108"/>
  <c r="C298" i="108"/>
  <c r="B299" i="108"/>
  <c r="C299" i="108"/>
  <c r="B300" i="108"/>
  <c r="C300" i="108"/>
  <c r="B301" i="108"/>
  <c r="C301" i="108"/>
  <c r="B302" i="108"/>
  <c r="C302" i="108"/>
  <c r="C8" i="108"/>
  <c r="B8" i="108"/>
  <c r="O7" i="186"/>
  <c r="E8" i="108" s="1"/>
  <c r="N21" i="104"/>
  <c r="N6" i="104"/>
  <c r="N7" i="104"/>
  <c r="N8" i="104"/>
  <c r="N9" i="104"/>
  <c r="N10" i="104"/>
  <c r="N11" i="104"/>
  <c r="N5" i="104"/>
  <c r="O82" i="185"/>
  <c r="O78" i="185"/>
  <c r="H8" i="108" l="1"/>
  <c r="G8" i="108"/>
  <c r="F8" i="108"/>
  <c r="D8" i="108"/>
  <c r="I8" i="108" l="1"/>
  <c r="P53" i="185" l="1"/>
  <c r="Q53" i="185" s="1"/>
  <c r="P32" i="185"/>
  <c r="Q32" i="185" s="1"/>
  <c r="R50" i="184"/>
  <c r="R51" i="184"/>
  <c r="R53" i="184"/>
  <c r="R54" i="184"/>
  <c r="R57" i="184"/>
  <c r="R58" i="184"/>
  <c r="R59" i="184"/>
  <c r="R60" i="184"/>
  <c r="R61" i="184"/>
  <c r="R62" i="184"/>
  <c r="R63" i="184"/>
  <c r="R64" i="184"/>
  <c r="C13" i="177" l="1"/>
  <c r="C14" i="177"/>
  <c r="C15" i="177"/>
  <c r="C16" i="177"/>
  <c r="C17" i="177"/>
  <c r="C18" i="177"/>
  <c r="C19" i="177"/>
  <c r="C20" i="177"/>
  <c r="C21" i="177"/>
  <c r="C22" i="177"/>
  <c r="C23" i="177"/>
  <c r="C24" i="177"/>
  <c r="C25" i="177"/>
  <c r="C26" i="177"/>
  <c r="C27" i="177"/>
  <c r="C28" i="177"/>
  <c r="C29" i="177"/>
  <c r="C30" i="177"/>
  <c r="C31" i="177"/>
  <c r="C32" i="177"/>
  <c r="C33" i="177"/>
  <c r="C34" i="177"/>
  <c r="C35" i="177"/>
  <c r="C36" i="177"/>
  <c r="C37" i="177"/>
  <c r="C38" i="177"/>
  <c r="C39" i="177"/>
  <c r="C40" i="177"/>
  <c r="C41" i="177"/>
  <c r="C42" i="177"/>
  <c r="C43" i="177"/>
  <c r="C44" i="177"/>
  <c r="C45" i="177"/>
  <c r="C46" i="177"/>
  <c r="C47" i="177"/>
  <c r="C48" i="177"/>
  <c r="C49" i="177"/>
  <c r="C50" i="177"/>
  <c r="C51" i="177"/>
  <c r="C52" i="177"/>
  <c r="C53" i="177"/>
  <c r="C54" i="177"/>
  <c r="C55" i="177"/>
  <c r="C56" i="177"/>
  <c r="C57" i="177"/>
  <c r="C58" i="177"/>
  <c r="C59" i="177"/>
  <c r="C60" i="177"/>
  <c r="C61" i="177"/>
  <c r="C62" i="177"/>
  <c r="C63" i="177"/>
  <c r="C64" i="177"/>
  <c r="C65" i="177"/>
  <c r="C66" i="177"/>
  <c r="C67" i="177"/>
  <c r="C68" i="177"/>
  <c r="C69" i="177"/>
  <c r="C70" i="177"/>
  <c r="C71" i="177"/>
  <c r="C72" i="177"/>
  <c r="C73" i="177"/>
  <c r="C74" i="177"/>
  <c r="C75" i="177"/>
  <c r="C76" i="177"/>
  <c r="C77" i="177"/>
  <c r="C78" i="177"/>
  <c r="C79" i="177"/>
  <c r="C80" i="177"/>
  <c r="C81" i="177"/>
  <c r="C82" i="177"/>
  <c r="C83" i="177"/>
  <c r="C84" i="177"/>
  <c r="C85" i="177"/>
  <c r="C86" i="177"/>
  <c r="C87" i="177"/>
  <c r="C88" i="177"/>
  <c r="C89" i="177"/>
  <c r="C90" i="177"/>
  <c r="C91" i="177"/>
  <c r="C92" i="177"/>
  <c r="C93" i="177"/>
  <c r="C94" i="177"/>
  <c r="C95" i="177"/>
  <c r="C96" i="177"/>
  <c r="C97" i="177"/>
  <c r="C98" i="177"/>
  <c r="C99" i="177"/>
  <c r="C100" i="177"/>
  <c r="C101" i="177"/>
  <c r="C102" i="177"/>
  <c r="C103" i="177"/>
  <c r="C104" i="177"/>
  <c r="C105" i="177"/>
  <c r="C106" i="177"/>
  <c r="C107" i="177"/>
  <c r="C108" i="177"/>
  <c r="C109" i="177"/>
  <c r="C110" i="177"/>
  <c r="C111" i="177"/>
  <c r="C112" i="177"/>
  <c r="C113" i="177"/>
  <c r="C114" i="177"/>
  <c r="C115" i="177"/>
  <c r="C116" i="177"/>
  <c r="C117" i="177"/>
  <c r="C118" i="177"/>
  <c r="C119" i="177"/>
  <c r="C120" i="177"/>
  <c r="C121" i="177"/>
  <c r="C122" i="177"/>
  <c r="C123" i="177"/>
  <c r="C124" i="177"/>
  <c r="C125" i="177"/>
  <c r="C126" i="177"/>
  <c r="C127" i="177"/>
  <c r="C128" i="177"/>
  <c r="C129" i="177"/>
  <c r="C130" i="177"/>
  <c r="C131" i="177"/>
  <c r="C132" i="177"/>
  <c r="C133" i="177"/>
  <c r="C134" i="177"/>
  <c r="C135" i="177"/>
  <c r="C136" i="177"/>
  <c r="C137" i="177"/>
  <c r="C138" i="177"/>
  <c r="C139" i="177"/>
  <c r="C140" i="177"/>
  <c r="C141" i="177"/>
  <c r="C142" i="177"/>
  <c r="C143" i="177"/>
  <c r="C144" i="177"/>
  <c r="C145" i="177"/>
  <c r="C146" i="177"/>
  <c r="C147" i="177"/>
  <c r="C148" i="177"/>
  <c r="C149" i="177"/>
  <c r="C150" i="177"/>
  <c r="C151" i="177"/>
  <c r="C152" i="177"/>
  <c r="C153" i="177"/>
  <c r="C154" i="177"/>
  <c r="C155" i="177"/>
  <c r="C156" i="177"/>
  <c r="C157" i="177"/>
  <c r="C158" i="177"/>
  <c r="C159" i="177"/>
  <c r="C160" i="177"/>
  <c r="C161" i="177"/>
  <c r="C162" i="177"/>
  <c r="C163" i="177"/>
  <c r="C164" i="177"/>
  <c r="C165" i="177"/>
  <c r="C166" i="177"/>
  <c r="C167" i="177"/>
  <c r="C168" i="177"/>
  <c r="C169" i="177"/>
  <c r="C170" i="177"/>
  <c r="C171" i="177"/>
  <c r="C172" i="177"/>
  <c r="C173" i="177"/>
  <c r="C174" i="177"/>
  <c r="C175" i="177"/>
  <c r="C176" i="177"/>
  <c r="C177" i="177"/>
  <c r="C178" i="177"/>
  <c r="C179" i="177"/>
  <c r="C180" i="177"/>
  <c r="C181" i="177"/>
  <c r="C182" i="177"/>
  <c r="C183" i="177"/>
  <c r="C184" i="177"/>
  <c r="C12" i="177"/>
  <c r="C9" i="179"/>
  <c r="B13" i="177"/>
  <c r="B14" i="177"/>
  <c r="B15" i="177"/>
  <c r="B16" i="177"/>
  <c r="B17" i="177"/>
  <c r="B18" i="177"/>
  <c r="B19" i="177"/>
  <c r="B20" i="177"/>
  <c r="B21" i="177"/>
  <c r="B22" i="177"/>
  <c r="B23" i="177"/>
  <c r="B24" i="177"/>
  <c r="B25" i="177"/>
  <c r="B26" i="177"/>
  <c r="B27" i="177"/>
  <c r="B28" i="177"/>
  <c r="B29" i="177"/>
  <c r="B30" i="177"/>
  <c r="B31" i="177"/>
  <c r="B32" i="177"/>
  <c r="B33" i="177"/>
  <c r="B34" i="177"/>
  <c r="B35" i="177"/>
  <c r="B36" i="177"/>
  <c r="B37" i="177"/>
  <c r="B38" i="177"/>
  <c r="B39" i="177"/>
  <c r="B40" i="177"/>
  <c r="B41" i="177"/>
  <c r="B42" i="177"/>
  <c r="B43" i="177"/>
  <c r="B44" i="177"/>
  <c r="B45" i="177"/>
  <c r="B46" i="177"/>
  <c r="B47" i="177"/>
  <c r="B48" i="177"/>
  <c r="B49" i="177"/>
  <c r="B50" i="177"/>
  <c r="B51" i="177"/>
  <c r="B52" i="177"/>
  <c r="B53" i="177"/>
  <c r="B54" i="177"/>
  <c r="B55" i="177"/>
  <c r="B56" i="177"/>
  <c r="B57" i="177"/>
  <c r="B58" i="177"/>
  <c r="B59" i="177"/>
  <c r="B60" i="177"/>
  <c r="B61" i="177"/>
  <c r="B62" i="177"/>
  <c r="B63" i="177"/>
  <c r="B64" i="177"/>
  <c r="B65" i="177"/>
  <c r="B66" i="177"/>
  <c r="B67" i="177"/>
  <c r="B68" i="177"/>
  <c r="B69" i="177"/>
  <c r="B70" i="177"/>
  <c r="B71" i="177"/>
  <c r="B72" i="177"/>
  <c r="B73" i="177"/>
  <c r="B74" i="177"/>
  <c r="B75" i="177"/>
  <c r="B76" i="177"/>
  <c r="B77" i="177"/>
  <c r="B78" i="177"/>
  <c r="B79" i="177"/>
  <c r="B80" i="177"/>
  <c r="B81" i="177"/>
  <c r="B82" i="177"/>
  <c r="B83" i="177"/>
  <c r="B84" i="177"/>
  <c r="B85" i="177"/>
  <c r="B86" i="177"/>
  <c r="B87" i="177"/>
  <c r="B88" i="177"/>
  <c r="B89" i="177"/>
  <c r="B90" i="177"/>
  <c r="B91" i="177"/>
  <c r="B92" i="177"/>
  <c r="B93" i="177"/>
  <c r="B94" i="177"/>
  <c r="B95" i="177"/>
  <c r="B96" i="177"/>
  <c r="B97" i="177"/>
  <c r="B98" i="177"/>
  <c r="B99" i="177"/>
  <c r="B100" i="177"/>
  <c r="B101" i="177"/>
  <c r="B102" i="177"/>
  <c r="B103" i="177"/>
  <c r="B104" i="177"/>
  <c r="B105" i="177"/>
  <c r="B106" i="177"/>
  <c r="B107" i="177"/>
  <c r="B108" i="177"/>
  <c r="B109" i="177"/>
  <c r="B110" i="177"/>
  <c r="B111" i="177"/>
  <c r="B112" i="177"/>
  <c r="B113" i="177"/>
  <c r="B114" i="177"/>
  <c r="B115" i="177"/>
  <c r="B116" i="177"/>
  <c r="B117" i="177"/>
  <c r="B118" i="177"/>
  <c r="B119" i="177"/>
  <c r="B120" i="177"/>
  <c r="B121" i="177"/>
  <c r="B122" i="177"/>
  <c r="B123" i="177"/>
  <c r="B124" i="177"/>
  <c r="B125" i="177"/>
  <c r="B126" i="177"/>
  <c r="B127" i="177"/>
  <c r="B128" i="177"/>
  <c r="B129" i="177"/>
  <c r="B130" i="177"/>
  <c r="B131" i="177"/>
  <c r="B132" i="177"/>
  <c r="B133" i="177"/>
  <c r="B134" i="177"/>
  <c r="B135" i="177"/>
  <c r="B136" i="177"/>
  <c r="B137" i="177"/>
  <c r="B138" i="177"/>
  <c r="B139" i="177"/>
  <c r="B140" i="177"/>
  <c r="B141" i="177"/>
  <c r="B142" i="177"/>
  <c r="B143" i="177"/>
  <c r="B144" i="177"/>
  <c r="B145" i="177"/>
  <c r="B146" i="177"/>
  <c r="B147" i="177"/>
  <c r="B148" i="177"/>
  <c r="B149" i="177"/>
  <c r="B150" i="177"/>
  <c r="B151" i="177"/>
  <c r="B152" i="177"/>
  <c r="B153" i="177"/>
  <c r="B154" i="177"/>
  <c r="B155" i="177"/>
  <c r="B156" i="177"/>
  <c r="B157" i="177"/>
  <c r="B158" i="177"/>
  <c r="B159" i="177"/>
  <c r="B160" i="177"/>
  <c r="B161" i="177"/>
  <c r="B162" i="177"/>
  <c r="B163" i="177"/>
  <c r="B164" i="177"/>
  <c r="B165" i="177"/>
  <c r="B166" i="177"/>
  <c r="B167" i="177"/>
  <c r="B168" i="177"/>
  <c r="B169" i="177"/>
  <c r="B170" i="177"/>
  <c r="B171" i="177"/>
  <c r="B172" i="177"/>
  <c r="B173" i="177"/>
  <c r="B174" i="177"/>
  <c r="B175" i="177"/>
  <c r="B176" i="177"/>
  <c r="B177" i="177"/>
  <c r="B178" i="177"/>
  <c r="B179" i="177"/>
  <c r="B180" i="177"/>
  <c r="B181" i="177"/>
  <c r="B182" i="177"/>
  <c r="B183" i="177"/>
  <c r="B184" i="177"/>
  <c r="B12" i="177"/>
  <c r="B9" i="179"/>
  <c r="A13" i="177"/>
  <c r="A14" i="177"/>
  <c r="A15" i="177"/>
  <c r="A16" i="177"/>
  <c r="A17" i="177"/>
  <c r="A18" i="177"/>
  <c r="A19" i="177"/>
  <c r="A20" i="177"/>
  <c r="A21" i="177"/>
  <c r="A22" i="177"/>
  <c r="A23" i="177"/>
  <c r="A24" i="177"/>
  <c r="A25" i="177"/>
  <c r="A26" i="177"/>
  <c r="A27" i="177"/>
  <c r="A28" i="177"/>
  <c r="A29" i="177"/>
  <c r="A30" i="177"/>
  <c r="A31" i="177"/>
  <c r="A32" i="177"/>
  <c r="A33" i="177"/>
  <c r="A34" i="177"/>
  <c r="A35" i="177"/>
  <c r="A36" i="177"/>
  <c r="A37" i="177"/>
  <c r="A38" i="177"/>
  <c r="A39" i="177"/>
  <c r="A40" i="177"/>
  <c r="A41" i="177"/>
  <c r="A42" i="177"/>
  <c r="A43" i="177"/>
  <c r="A44" i="177"/>
  <c r="A45" i="177"/>
  <c r="A46" i="177"/>
  <c r="A47" i="177"/>
  <c r="A48" i="177"/>
  <c r="A49" i="177"/>
  <c r="A50" i="177"/>
  <c r="A51" i="177"/>
  <c r="A52" i="177"/>
  <c r="A53" i="177"/>
  <c r="A54" i="177"/>
  <c r="A55" i="177"/>
  <c r="A56" i="177"/>
  <c r="A57" i="177"/>
  <c r="A58" i="177"/>
  <c r="A59" i="177"/>
  <c r="A60" i="177"/>
  <c r="A61" i="177"/>
  <c r="A62" i="177"/>
  <c r="A63" i="177"/>
  <c r="A64" i="177"/>
  <c r="A65" i="177"/>
  <c r="A66" i="177"/>
  <c r="A67" i="177"/>
  <c r="A68" i="177"/>
  <c r="A69" i="177"/>
  <c r="A70" i="177"/>
  <c r="A71" i="177"/>
  <c r="A72" i="177"/>
  <c r="A73" i="177"/>
  <c r="A74" i="177"/>
  <c r="A75" i="177"/>
  <c r="A76" i="177"/>
  <c r="A77" i="177"/>
  <c r="A78" i="177"/>
  <c r="A79" i="177"/>
  <c r="A80" i="177"/>
  <c r="A81" i="177"/>
  <c r="A82" i="177"/>
  <c r="A83" i="177"/>
  <c r="A84" i="177"/>
  <c r="A85" i="177"/>
  <c r="A86" i="177"/>
  <c r="A87" i="177"/>
  <c r="A88" i="177"/>
  <c r="A89" i="177"/>
  <c r="A90" i="177"/>
  <c r="A91" i="177"/>
  <c r="A92" i="177"/>
  <c r="A93" i="177"/>
  <c r="A94" i="177"/>
  <c r="A95" i="177"/>
  <c r="A96" i="177"/>
  <c r="A97" i="177"/>
  <c r="A98" i="177"/>
  <c r="A99" i="177"/>
  <c r="A100" i="177"/>
  <c r="A101" i="177"/>
  <c r="A102" i="177"/>
  <c r="A103" i="177"/>
  <c r="A104" i="177"/>
  <c r="A105" i="177"/>
  <c r="A106" i="177"/>
  <c r="A107" i="177"/>
  <c r="A108" i="177"/>
  <c r="A109" i="177"/>
  <c r="A110" i="177"/>
  <c r="A111" i="177"/>
  <c r="A112" i="177"/>
  <c r="A113" i="177"/>
  <c r="A114" i="177"/>
  <c r="A115" i="177"/>
  <c r="A116" i="177"/>
  <c r="A117" i="177"/>
  <c r="A118" i="177"/>
  <c r="A119" i="177"/>
  <c r="A120" i="177"/>
  <c r="A121" i="177"/>
  <c r="A122" i="177"/>
  <c r="A123" i="177"/>
  <c r="A124" i="177"/>
  <c r="A125" i="177"/>
  <c r="A126" i="177"/>
  <c r="A127" i="177"/>
  <c r="A128" i="177"/>
  <c r="A129" i="177"/>
  <c r="A130" i="177"/>
  <c r="A131" i="177"/>
  <c r="A132" i="177"/>
  <c r="A133" i="177"/>
  <c r="A134" i="177"/>
  <c r="A135" i="177"/>
  <c r="A136" i="177"/>
  <c r="A137" i="177"/>
  <c r="A138" i="177"/>
  <c r="A139" i="177"/>
  <c r="A140" i="177"/>
  <c r="A141" i="177"/>
  <c r="A142" i="177"/>
  <c r="A143" i="177"/>
  <c r="A144" i="177"/>
  <c r="A145" i="177"/>
  <c r="A146" i="177"/>
  <c r="A147" i="177"/>
  <c r="A148" i="177"/>
  <c r="A149" i="177"/>
  <c r="A150" i="177"/>
  <c r="A151" i="177"/>
  <c r="A152" i="177"/>
  <c r="A153" i="177"/>
  <c r="A154" i="177"/>
  <c r="A155" i="177"/>
  <c r="A156" i="177"/>
  <c r="A157" i="177"/>
  <c r="A158" i="177"/>
  <c r="A159" i="177"/>
  <c r="A160" i="177"/>
  <c r="A161" i="177"/>
  <c r="A162" i="177"/>
  <c r="A163" i="177"/>
  <c r="A164" i="177"/>
  <c r="A165" i="177"/>
  <c r="A166" i="177"/>
  <c r="A167" i="177"/>
  <c r="A168" i="177"/>
  <c r="A169" i="177"/>
  <c r="A170" i="177"/>
  <c r="A171" i="177"/>
  <c r="A172" i="177"/>
  <c r="A173" i="177"/>
  <c r="A174" i="177"/>
  <c r="A175" i="177"/>
  <c r="A176" i="177"/>
  <c r="A177" i="177"/>
  <c r="A178" i="177"/>
  <c r="A179" i="177"/>
  <c r="A180" i="177"/>
  <c r="A181" i="177"/>
  <c r="A182" i="177"/>
  <c r="A183" i="177"/>
  <c r="A184" i="177"/>
  <c r="A12" i="177"/>
  <c r="A9" i="179"/>
  <c r="S10" i="179"/>
  <c r="T10" i="179"/>
  <c r="U10" i="179"/>
  <c r="V10" i="179"/>
  <c r="W10" i="179"/>
  <c r="S11" i="179"/>
  <c r="T11" i="179"/>
  <c r="U11" i="179"/>
  <c r="V11" i="179"/>
  <c r="W11" i="179"/>
  <c r="S12" i="179"/>
  <c r="T12" i="179"/>
  <c r="U12" i="179"/>
  <c r="V12" i="179"/>
  <c r="W12" i="179"/>
  <c r="S13" i="179"/>
  <c r="T13" i="179"/>
  <c r="U13" i="179"/>
  <c r="V13" i="179"/>
  <c r="W13" i="179"/>
  <c r="S14" i="179"/>
  <c r="T14" i="179"/>
  <c r="U14" i="179"/>
  <c r="V14" i="179"/>
  <c r="W14" i="179"/>
  <c r="S15" i="179"/>
  <c r="T15" i="179"/>
  <c r="U15" i="179"/>
  <c r="V15" i="179"/>
  <c r="W15" i="179"/>
  <c r="S16" i="179"/>
  <c r="T16" i="179"/>
  <c r="U16" i="179"/>
  <c r="V16" i="179"/>
  <c r="W16" i="179"/>
  <c r="S17" i="179"/>
  <c r="T17" i="179"/>
  <c r="U17" i="179"/>
  <c r="V17" i="179"/>
  <c r="W17" i="179"/>
  <c r="S18" i="179"/>
  <c r="T18" i="179"/>
  <c r="U18" i="179"/>
  <c r="V18" i="179"/>
  <c r="W18" i="179"/>
  <c r="S19" i="179"/>
  <c r="T19" i="179"/>
  <c r="U19" i="179"/>
  <c r="V19" i="179"/>
  <c r="W19" i="179"/>
  <c r="S20" i="179"/>
  <c r="T20" i="179"/>
  <c r="U20" i="179"/>
  <c r="V20" i="179"/>
  <c r="W20" i="179"/>
  <c r="S21" i="179"/>
  <c r="T21" i="179"/>
  <c r="U21" i="179"/>
  <c r="V21" i="179"/>
  <c r="W21" i="179"/>
  <c r="S22" i="179"/>
  <c r="T22" i="179"/>
  <c r="U22" i="179"/>
  <c r="V22" i="179"/>
  <c r="W22" i="179"/>
  <c r="S23" i="179"/>
  <c r="T23" i="179"/>
  <c r="U23" i="179"/>
  <c r="V23" i="179"/>
  <c r="W23" i="179"/>
  <c r="S24" i="179"/>
  <c r="T24" i="179"/>
  <c r="U24" i="179"/>
  <c r="V24" i="179"/>
  <c r="W24" i="179"/>
  <c r="S25" i="179"/>
  <c r="T25" i="179"/>
  <c r="U25" i="179"/>
  <c r="V25" i="179"/>
  <c r="W25" i="179"/>
  <c r="S26" i="179"/>
  <c r="T26" i="179"/>
  <c r="U26" i="179"/>
  <c r="V26" i="179"/>
  <c r="W26" i="179"/>
  <c r="S27" i="179"/>
  <c r="T27" i="179"/>
  <c r="U27" i="179"/>
  <c r="V27" i="179"/>
  <c r="W27" i="179"/>
  <c r="S28" i="179"/>
  <c r="T28" i="179"/>
  <c r="U28" i="179"/>
  <c r="V28" i="179"/>
  <c r="W28" i="179"/>
  <c r="S29" i="179"/>
  <c r="T29" i="179"/>
  <c r="U29" i="179"/>
  <c r="V29" i="179"/>
  <c r="W29" i="179"/>
  <c r="S30" i="179"/>
  <c r="T30" i="179"/>
  <c r="U30" i="179"/>
  <c r="V30" i="179"/>
  <c r="W30" i="179"/>
  <c r="S31" i="179"/>
  <c r="T31" i="179"/>
  <c r="U31" i="179"/>
  <c r="V31" i="179"/>
  <c r="W31" i="179"/>
  <c r="S32" i="179"/>
  <c r="T32" i="179"/>
  <c r="U32" i="179"/>
  <c r="V32" i="179"/>
  <c r="W32" i="179"/>
  <c r="S33" i="179"/>
  <c r="T33" i="179"/>
  <c r="U33" i="179"/>
  <c r="V33" i="179"/>
  <c r="W33" i="179"/>
  <c r="S34" i="179"/>
  <c r="T34" i="179"/>
  <c r="U34" i="179"/>
  <c r="V34" i="179"/>
  <c r="W34" i="179"/>
  <c r="S35" i="179"/>
  <c r="T35" i="179"/>
  <c r="U35" i="179"/>
  <c r="V35" i="179"/>
  <c r="W35" i="179"/>
  <c r="S36" i="179"/>
  <c r="T36" i="179"/>
  <c r="U36" i="179"/>
  <c r="V36" i="179"/>
  <c r="W36" i="179"/>
  <c r="S37" i="179"/>
  <c r="T37" i="179"/>
  <c r="U37" i="179"/>
  <c r="V37" i="179"/>
  <c r="W37" i="179"/>
  <c r="S38" i="179"/>
  <c r="T38" i="179"/>
  <c r="U38" i="179"/>
  <c r="V38" i="179"/>
  <c r="W38" i="179"/>
  <c r="S39" i="179"/>
  <c r="T39" i="179"/>
  <c r="U39" i="179"/>
  <c r="V39" i="179"/>
  <c r="W39" i="179"/>
  <c r="S40" i="179"/>
  <c r="T40" i="179"/>
  <c r="U40" i="179"/>
  <c r="V40" i="179"/>
  <c r="W40" i="179"/>
  <c r="S41" i="179"/>
  <c r="T41" i="179"/>
  <c r="U41" i="179"/>
  <c r="V41" i="179"/>
  <c r="W41" i="179"/>
  <c r="S42" i="179"/>
  <c r="T42" i="179"/>
  <c r="U42" i="179"/>
  <c r="V42" i="179"/>
  <c r="W42" i="179"/>
  <c r="S43" i="179"/>
  <c r="T43" i="179"/>
  <c r="U43" i="179"/>
  <c r="V43" i="179"/>
  <c r="W43" i="179"/>
  <c r="S44" i="179"/>
  <c r="T44" i="179"/>
  <c r="U44" i="179"/>
  <c r="V44" i="179"/>
  <c r="W44" i="179"/>
  <c r="S45" i="179"/>
  <c r="T45" i="179"/>
  <c r="U45" i="179"/>
  <c r="V45" i="179"/>
  <c r="W45" i="179"/>
  <c r="S46" i="179"/>
  <c r="T46" i="179"/>
  <c r="U46" i="179"/>
  <c r="V46" i="179"/>
  <c r="W46" i="179"/>
  <c r="S47" i="179"/>
  <c r="T47" i="179"/>
  <c r="U47" i="179"/>
  <c r="V47" i="179"/>
  <c r="W47" i="179"/>
  <c r="S48" i="179"/>
  <c r="T48" i="179"/>
  <c r="U48" i="179"/>
  <c r="V48" i="179"/>
  <c r="W48" i="179"/>
  <c r="S49" i="179"/>
  <c r="T49" i="179"/>
  <c r="U49" i="179"/>
  <c r="V49" i="179"/>
  <c r="W49" i="179"/>
  <c r="S50" i="179"/>
  <c r="T50" i="179"/>
  <c r="U50" i="179"/>
  <c r="V50" i="179"/>
  <c r="W50" i="179"/>
  <c r="S51" i="179"/>
  <c r="T51" i="179"/>
  <c r="U51" i="179"/>
  <c r="V51" i="179"/>
  <c r="W51" i="179"/>
  <c r="S52" i="179"/>
  <c r="T52" i="179"/>
  <c r="U52" i="179"/>
  <c r="V52" i="179"/>
  <c r="W52" i="179"/>
  <c r="S53" i="179"/>
  <c r="T53" i="179"/>
  <c r="U53" i="179"/>
  <c r="V53" i="179"/>
  <c r="W53" i="179"/>
  <c r="S54" i="179"/>
  <c r="T54" i="179"/>
  <c r="U54" i="179"/>
  <c r="V54" i="179"/>
  <c r="W54" i="179"/>
  <c r="S55" i="179"/>
  <c r="T55" i="179"/>
  <c r="U55" i="179"/>
  <c r="V55" i="179"/>
  <c r="W55" i="179"/>
  <c r="S56" i="179"/>
  <c r="T56" i="179"/>
  <c r="U56" i="179"/>
  <c r="V56" i="179"/>
  <c r="W56" i="179"/>
  <c r="S57" i="179"/>
  <c r="T57" i="179"/>
  <c r="U57" i="179"/>
  <c r="V57" i="179"/>
  <c r="W57" i="179"/>
  <c r="S58" i="179"/>
  <c r="T58" i="179"/>
  <c r="U58" i="179"/>
  <c r="V58" i="179"/>
  <c r="W58" i="179"/>
  <c r="S59" i="179"/>
  <c r="T59" i="179"/>
  <c r="U59" i="179"/>
  <c r="V59" i="179"/>
  <c r="W59" i="179"/>
  <c r="S60" i="179"/>
  <c r="T60" i="179"/>
  <c r="U60" i="179"/>
  <c r="V60" i="179"/>
  <c r="W60" i="179"/>
  <c r="S61" i="179"/>
  <c r="T61" i="179"/>
  <c r="U61" i="179"/>
  <c r="V61" i="179"/>
  <c r="W61" i="179"/>
  <c r="S62" i="179"/>
  <c r="T62" i="179"/>
  <c r="U62" i="179"/>
  <c r="V62" i="179"/>
  <c r="W62" i="179"/>
  <c r="S63" i="179"/>
  <c r="T63" i="179"/>
  <c r="U63" i="179"/>
  <c r="V63" i="179"/>
  <c r="W63" i="179"/>
  <c r="S64" i="179"/>
  <c r="T64" i="179"/>
  <c r="U64" i="179"/>
  <c r="V64" i="179"/>
  <c r="W64" i="179"/>
  <c r="S65" i="179"/>
  <c r="T65" i="179"/>
  <c r="U65" i="179"/>
  <c r="V65" i="179"/>
  <c r="W65" i="179"/>
  <c r="S66" i="179"/>
  <c r="T66" i="179"/>
  <c r="U66" i="179"/>
  <c r="V66" i="179"/>
  <c r="W66" i="179"/>
  <c r="S67" i="179"/>
  <c r="T67" i="179"/>
  <c r="U67" i="179"/>
  <c r="V67" i="179"/>
  <c r="W67" i="179"/>
  <c r="S68" i="179"/>
  <c r="T68" i="179"/>
  <c r="U68" i="179"/>
  <c r="V68" i="179"/>
  <c r="W68" i="179"/>
  <c r="S69" i="179"/>
  <c r="T69" i="179"/>
  <c r="U69" i="179"/>
  <c r="V69" i="179"/>
  <c r="W69" i="179"/>
  <c r="S70" i="179"/>
  <c r="T70" i="179"/>
  <c r="U70" i="179"/>
  <c r="V70" i="179"/>
  <c r="W70" i="179"/>
  <c r="S71" i="179"/>
  <c r="T71" i="179"/>
  <c r="U71" i="179"/>
  <c r="V71" i="179"/>
  <c r="W71" i="179"/>
  <c r="S72" i="179"/>
  <c r="T72" i="179"/>
  <c r="U72" i="179"/>
  <c r="V72" i="179"/>
  <c r="W72" i="179"/>
  <c r="S73" i="179"/>
  <c r="T73" i="179"/>
  <c r="U73" i="179"/>
  <c r="V73" i="179"/>
  <c r="W73" i="179"/>
  <c r="S74" i="179"/>
  <c r="T74" i="179"/>
  <c r="U74" i="179"/>
  <c r="V74" i="179"/>
  <c r="W74" i="179"/>
  <c r="S75" i="179"/>
  <c r="T75" i="179"/>
  <c r="U75" i="179"/>
  <c r="V75" i="179"/>
  <c r="W75" i="179"/>
  <c r="S76" i="179"/>
  <c r="T76" i="179"/>
  <c r="U76" i="179"/>
  <c r="V76" i="179"/>
  <c r="W76" i="179"/>
  <c r="S77" i="179"/>
  <c r="T77" i="179"/>
  <c r="U77" i="179"/>
  <c r="V77" i="179"/>
  <c r="W77" i="179"/>
  <c r="S78" i="179"/>
  <c r="T78" i="179"/>
  <c r="U78" i="179"/>
  <c r="V78" i="179"/>
  <c r="W78" i="179"/>
  <c r="S79" i="179"/>
  <c r="T79" i="179"/>
  <c r="U79" i="179"/>
  <c r="V79" i="179"/>
  <c r="W79" i="179"/>
  <c r="S80" i="179"/>
  <c r="T80" i="179"/>
  <c r="U80" i="179"/>
  <c r="V80" i="179"/>
  <c r="W80" i="179"/>
  <c r="S81" i="179"/>
  <c r="T81" i="179"/>
  <c r="U81" i="179"/>
  <c r="V81" i="179"/>
  <c r="W81" i="179"/>
  <c r="S82" i="179"/>
  <c r="T82" i="179"/>
  <c r="U82" i="179"/>
  <c r="V82" i="179"/>
  <c r="W82" i="179"/>
  <c r="S83" i="179"/>
  <c r="T83" i="179"/>
  <c r="U83" i="179"/>
  <c r="V83" i="179"/>
  <c r="W83" i="179"/>
  <c r="S84" i="179"/>
  <c r="T84" i="179"/>
  <c r="U84" i="179"/>
  <c r="V84" i="179"/>
  <c r="W84" i="179"/>
  <c r="S85" i="179"/>
  <c r="T85" i="179"/>
  <c r="U85" i="179"/>
  <c r="V85" i="179"/>
  <c r="W85" i="179"/>
  <c r="S86" i="179"/>
  <c r="T86" i="179"/>
  <c r="U86" i="179"/>
  <c r="V86" i="179"/>
  <c r="W86" i="179"/>
  <c r="S87" i="179"/>
  <c r="T87" i="179"/>
  <c r="U87" i="179"/>
  <c r="V87" i="179"/>
  <c r="W87" i="179"/>
  <c r="S88" i="179"/>
  <c r="T88" i="179"/>
  <c r="U88" i="179"/>
  <c r="V88" i="179"/>
  <c r="W88" i="179"/>
  <c r="S89" i="179"/>
  <c r="T89" i="179"/>
  <c r="U89" i="179"/>
  <c r="V89" i="179"/>
  <c r="W89" i="179"/>
  <c r="S90" i="179"/>
  <c r="T90" i="179"/>
  <c r="U90" i="179"/>
  <c r="V90" i="179"/>
  <c r="W90" i="179"/>
  <c r="S91" i="179"/>
  <c r="T91" i="179"/>
  <c r="U91" i="179"/>
  <c r="V91" i="179"/>
  <c r="W91" i="179"/>
  <c r="S92" i="179"/>
  <c r="T92" i="179"/>
  <c r="U92" i="179"/>
  <c r="V92" i="179"/>
  <c r="W92" i="179"/>
  <c r="S93" i="179"/>
  <c r="T93" i="179"/>
  <c r="U93" i="179"/>
  <c r="V93" i="179"/>
  <c r="W93" i="179"/>
  <c r="S94" i="179"/>
  <c r="T94" i="179"/>
  <c r="U94" i="179"/>
  <c r="V94" i="179"/>
  <c r="W94" i="179"/>
  <c r="S95" i="179"/>
  <c r="T95" i="179"/>
  <c r="U95" i="179"/>
  <c r="V95" i="179"/>
  <c r="W95" i="179"/>
  <c r="S96" i="179"/>
  <c r="T96" i="179"/>
  <c r="U96" i="179"/>
  <c r="V96" i="179"/>
  <c r="W96" i="179"/>
  <c r="S97" i="179"/>
  <c r="T97" i="179"/>
  <c r="U97" i="179"/>
  <c r="V97" i="179"/>
  <c r="W97" i="179"/>
  <c r="S98" i="179"/>
  <c r="T98" i="179"/>
  <c r="U98" i="179"/>
  <c r="V98" i="179"/>
  <c r="W98" i="179"/>
  <c r="S99" i="179"/>
  <c r="T99" i="179"/>
  <c r="U99" i="179"/>
  <c r="V99" i="179"/>
  <c r="W99" i="179"/>
  <c r="S100" i="179"/>
  <c r="T100" i="179"/>
  <c r="U100" i="179"/>
  <c r="V100" i="179"/>
  <c r="W100" i="179"/>
  <c r="S101" i="179"/>
  <c r="T101" i="179"/>
  <c r="U101" i="179"/>
  <c r="V101" i="179"/>
  <c r="W101" i="179"/>
  <c r="S102" i="179"/>
  <c r="T102" i="179"/>
  <c r="U102" i="179"/>
  <c r="V102" i="179"/>
  <c r="W102" i="179"/>
  <c r="S103" i="179"/>
  <c r="T103" i="179"/>
  <c r="U103" i="179"/>
  <c r="V103" i="179"/>
  <c r="W103" i="179"/>
  <c r="S104" i="179"/>
  <c r="T104" i="179"/>
  <c r="U104" i="179"/>
  <c r="V104" i="179"/>
  <c r="W104" i="179"/>
  <c r="S105" i="179"/>
  <c r="T105" i="179"/>
  <c r="U105" i="179"/>
  <c r="V105" i="179"/>
  <c r="W105" i="179"/>
  <c r="S106" i="179"/>
  <c r="T106" i="179"/>
  <c r="U106" i="179"/>
  <c r="V106" i="179"/>
  <c r="W106" i="179"/>
  <c r="S107" i="179"/>
  <c r="T107" i="179"/>
  <c r="U107" i="179"/>
  <c r="V107" i="179"/>
  <c r="W107" i="179"/>
  <c r="S108" i="179"/>
  <c r="T108" i="179"/>
  <c r="U108" i="179"/>
  <c r="V108" i="179"/>
  <c r="W108" i="179"/>
  <c r="S109" i="179"/>
  <c r="T109" i="179"/>
  <c r="U109" i="179"/>
  <c r="V109" i="179"/>
  <c r="W109" i="179"/>
  <c r="S110" i="179"/>
  <c r="T110" i="179"/>
  <c r="U110" i="179"/>
  <c r="V110" i="179"/>
  <c r="W110" i="179"/>
  <c r="S111" i="179"/>
  <c r="T111" i="179"/>
  <c r="U111" i="179"/>
  <c r="V111" i="179"/>
  <c r="W111" i="179"/>
  <c r="S112" i="179"/>
  <c r="T112" i="179"/>
  <c r="U112" i="179"/>
  <c r="V112" i="179"/>
  <c r="W112" i="179"/>
  <c r="S113" i="179"/>
  <c r="T113" i="179"/>
  <c r="U113" i="179"/>
  <c r="V113" i="179"/>
  <c r="W113" i="179"/>
  <c r="S114" i="179"/>
  <c r="T114" i="179"/>
  <c r="U114" i="179"/>
  <c r="V114" i="179"/>
  <c r="W114" i="179"/>
  <c r="S115" i="179"/>
  <c r="T115" i="179"/>
  <c r="U115" i="179"/>
  <c r="V115" i="179"/>
  <c r="W115" i="179"/>
  <c r="S116" i="179"/>
  <c r="T116" i="179"/>
  <c r="U116" i="179"/>
  <c r="V116" i="179"/>
  <c r="W116" i="179"/>
  <c r="S117" i="179"/>
  <c r="T117" i="179"/>
  <c r="U117" i="179"/>
  <c r="V117" i="179"/>
  <c r="W117" i="179"/>
  <c r="S118" i="179"/>
  <c r="T118" i="179"/>
  <c r="U118" i="179"/>
  <c r="V118" i="179"/>
  <c r="W118" i="179"/>
  <c r="S119" i="179"/>
  <c r="T119" i="179"/>
  <c r="U119" i="179"/>
  <c r="V119" i="179"/>
  <c r="W119" i="179"/>
  <c r="S120" i="179"/>
  <c r="T120" i="179"/>
  <c r="U120" i="179"/>
  <c r="V120" i="179"/>
  <c r="W120" i="179"/>
  <c r="S121" i="179"/>
  <c r="T121" i="179"/>
  <c r="U121" i="179"/>
  <c r="V121" i="179"/>
  <c r="W121" i="179"/>
  <c r="S122" i="179"/>
  <c r="T122" i="179"/>
  <c r="U122" i="179"/>
  <c r="V122" i="179"/>
  <c r="W122" i="179"/>
  <c r="S123" i="179"/>
  <c r="T123" i="179"/>
  <c r="U123" i="179"/>
  <c r="V123" i="179"/>
  <c r="W123" i="179"/>
  <c r="S124" i="179"/>
  <c r="T124" i="179"/>
  <c r="U124" i="179"/>
  <c r="V124" i="179"/>
  <c r="W124" i="179"/>
  <c r="S125" i="179"/>
  <c r="T125" i="179"/>
  <c r="U125" i="179"/>
  <c r="V125" i="179"/>
  <c r="W125" i="179"/>
  <c r="S126" i="179"/>
  <c r="T126" i="179"/>
  <c r="U126" i="179"/>
  <c r="V126" i="179"/>
  <c r="W126" i="179"/>
  <c r="S127" i="179"/>
  <c r="T127" i="179"/>
  <c r="U127" i="179"/>
  <c r="V127" i="179"/>
  <c r="W127" i="179"/>
  <c r="S128" i="179"/>
  <c r="T128" i="179"/>
  <c r="U128" i="179"/>
  <c r="V128" i="179"/>
  <c r="W128" i="179"/>
  <c r="S129" i="179"/>
  <c r="T129" i="179"/>
  <c r="U129" i="179"/>
  <c r="V129" i="179"/>
  <c r="W129" i="179"/>
  <c r="S130" i="179"/>
  <c r="T130" i="179"/>
  <c r="U130" i="179"/>
  <c r="V130" i="179"/>
  <c r="W130" i="179"/>
  <c r="S131" i="179"/>
  <c r="T131" i="179"/>
  <c r="U131" i="179"/>
  <c r="V131" i="179"/>
  <c r="W131" i="179"/>
  <c r="S132" i="179"/>
  <c r="T132" i="179"/>
  <c r="U132" i="179"/>
  <c r="V132" i="179"/>
  <c r="W132" i="179"/>
  <c r="S133" i="179"/>
  <c r="T133" i="179"/>
  <c r="U133" i="179"/>
  <c r="V133" i="179"/>
  <c r="W133" i="179"/>
  <c r="S134" i="179"/>
  <c r="T134" i="179"/>
  <c r="U134" i="179"/>
  <c r="V134" i="179"/>
  <c r="W134" i="179"/>
  <c r="S135" i="179"/>
  <c r="T135" i="179"/>
  <c r="U135" i="179"/>
  <c r="V135" i="179"/>
  <c r="W135" i="179"/>
  <c r="S136" i="179"/>
  <c r="T136" i="179"/>
  <c r="U136" i="179"/>
  <c r="V136" i="179"/>
  <c r="W136" i="179"/>
  <c r="S137" i="179"/>
  <c r="T137" i="179"/>
  <c r="U137" i="179"/>
  <c r="V137" i="179"/>
  <c r="W137" i="179"/>
  <c r="S138" i="179"/>
  <c r="T138" i="179"/>
  <c r="U138" i="179"/>
  <c r="V138" i="179"/>
  <c r="W138" i="179"/>
  <c r="S139" i="179"/>
  <c r="T139" i="179"/>
  <c r="U139" i="179"/>
  <c r="V139" i="179"/>
  <c r="W139" i="179"/>
  <c r="S140" i="179"/>
  <c r="T140" i="179"/>
  <c r="U140" i="179"/>
  <c r="V140" i="179"/>
  <c r="W140" i="179"/>
  <c r="S141" i="179"/>
  <c r="T141" i="179"/>
  <c r="U141" i="179"/>
  <c r="V141" i="179"/>
  <c r="W141" i="179"/>
  <c r="S142" i="179"/>
  <c r="T142" i="179"/>
  <c r="U142" i="179"/>
  <c r="V142" i="179"/>
  <c r="W142" i="179"/>
  <c r="S143" i="179"/>
  <c r="T143" i="179"/>
  <c r="U143" i="179"/>
  <c r="V143" i="179"/>
  <c r="W143" i="179"/>
  <c r="S144" i="179"/>
  <c r="T144" i="179"/>
  <c r="U144" i="179"/>
  <c r="V144" i="179"/>
  <c r="W144" i="179"/>
  <c r="S145" i="179"/>
  <c r="T145" i="179"/>
  <c r="U145" i="179"/>
  <c r="V145" i="179"/>
  <c r="W145" i="179"/>
  <c r="S146" i="179"/>
  <c r="T146" i="179"/>
  <c r="U146" i="179"/>
  <c r="V146" i="179"/>
  <c r="W146" i="179"/>
  <c r="S147" i="179"/>
  <c r="T147" i="179"/>
  <c r="U147" i="179"/>
  <c r="V147" i="179"/>
  <c r="W147" i="179"/>
  <c r="S148" i="179"/>
  <c r="T148" i="179"/>
  <c r="U148" i="179"/>
  <c r="V148" i="179"/>
  <c r="W148" i="179"/>
  <c r="S149" i="179"/>
  <c r="T149" i="179"/>
  <c r="U149" i="179"/>
  <c r="V149" i="179"/>
  <c r="W149" i="179"/>
  <c r="S150" i="179"/>
  <c r="T150" i="179"/>
  <c r="U150" i="179"/>
  <c r="V150" i="179"/>
  <c r="W150" i="179"/>
  <c r="S151" i="179"/>
  <c r="T151" i="179"/>
  <c r="U151" i="179"/>
  <c r="V151" i="179"/>
  <c r="W151" i="179"/>
  <c r="S152" i="179"/>
  <c r="T152" i="179"/>
  <c r="U152" i="179"/>
  <c r="V152" i="179"/>
  <c r="W152" i="179"/>
  <c r="S153" i="179"/>
  <c r="T153" i="179"/>
  <c r="U153" i="179"/>
  <c r="V153" i="179"/>
  <c r="W153" i="179"/>
  <c r="S154" i="179"/>
  <c r="T154" i="179"/>
  <c r="U154" i="179"/>
  <c r="V154" i="179"/>
  <c r="W154" i="179"/>
  <c r="S155" i="179"/>
  <c r="T155" i="179"/>
  <c r="U155" i="179"/>
  <c r="V155" i="179"/>
  <c r="W155" i="179"/>
  <c r="S156" i="179"/>
  <c r="T156" i="179"/>
  <c r="U156" i="179"/>
  <c r="V156" i="179"/>
  <c r="W156" i="179"/>
  <c r="S157" i="179"/>
  <c r="T157" i="179"/>
  <c r="U157" i="179"/>
  <c r="V157" i="179"/>
  <c r="W157" i="179"/>
  <c r="S158" i="179"/>
  <c r="T158" i="179"/>
  <c r="U158" i="179"/>
  <c r="V158" i="179"/>
  <c r="W158" i="179"/>
  <c r="S159" i="179"/>
  <c r="T159" i="179"/>
  <c r="U159" i="179"/>
  <c r="V159" i="179"/>
  <c r="W159" i="179"/>
  <c r="S160" i="179"/>
  <c r="T160" i="179"/>
  <c r="U160" i="179"/>
  <c r="V160" i="179"/>
  <c r="W160" i="179"/>
  <c r="S161" i="179"/>
  <c r="T161" i="179"/>
  <c r="U161" i="179"/>
  <c r="V161" i="179"/>
  <c r="W161" i="179"/>
  <c r="S162" i="179"/>
  <c r="T162" i="179"/>
  <c r="U162" i="179"/>
  <c r="V162" i="179"/>
  <c r="W162" i="179"/>
  <c r="S163" i="179"/>
  <c r="T163" i="179"/>
  <c r="U163" i="179"/>
  <c r="V163" i="179"/>
  <c r="W163" i="179"/>
  <c r="S164" i="179"/>
  <c r="T164" i="179"/>
  <c r="U164" i="179"/>
  <c r="V164" i="179"/>
  <c r="W164" i="179"/>
  <c r="S165" i="179"/>
  <c r="T165" i="179"/>
  <c r="U165" i="179"/>
  <c r="V165" i="179"/>
  <c r="W165" i="179"/>
  <c r="S166" i="179"/>
  <c r="T166" i="179"/>
  <c r="U166" i="179"/>
  <c r="V166" i="179"/>
  <c r="W166" i="179"/>
  <c r="S167" i="179"/>
  <c r="T167" i="179"/>
  <c r="U167" i="179"/>
  <c r="V167" i="179"/>
  <c r="W167" i="179"/>
  <c r="S168" i="179"/>
  <c r="T168" i="179"/>
  <c r="U168" i="179"/>
  <c r="V168" i="179"/>
  <c r="W168" i="179"/>
  <c r="S169" i="179"/>
  <c r="T169" i="179"/>
  <c r="U169" i="179"/>
  <c r="V169" i="179"/>
  <c r="W169" i="179"/>
  <c r="S170" i="179"/>
  <c r="T170" i="179"/>
  <c r="U170" i="179"/>
  <c r="V170" i="179"/>
  <c r="W170" i="179"/>
  <c r="S171" i="179"/>
  <c r="T171" i="179"/>
  <c r="U171" i="179"/>
  <c r="V171" i="179"/>
  <c r="W171" i="179"/>
  <c r="S172" i="179"/>
  <c r="T172" i="179"/>
  <c r="U172" i="179"/>
  <c r="V172" i="179"/>
  <c r="W172" i="179"/>
  <c r="S173" i="179"/>
  <c r="T173" i="179"/>
  <c r="U173" i="179"/>
  <c r="V173" i="179"/>
  <c r="W173" i="179"/>
  <c r="S174" i="179"/>
  <c r="T174" i="179"/>
  <c r="U174" i="179"/>
  <c r="V174" i="179"/>
  <c r="W174" i="179"/>
  <c r="S175" i="179"/>
  <c r="T175" i="179"/>
  <c r="U175" i="179"/>
  <c r="V175" i="179"/>
  <c r="W175" i="179"/>
  <c r="S176" i="179"/>
  <c r="T176" i="179"/>
  <c r="U176" i="179"/>
  <c r="V176" i="179"/>
  <c r="W176" i="179"/>
  <c r="S177" i="179"/>
  <c r="T177" i="179"/>
  <c r="U177" i="179"/>
  <c r="V177" i="179"/>
  <c r="W177" i="179"/>
  <c r="S178" i="179"/>
  <c r="T178" i="179"/>
  <c r="U178" i="179"/>
  <c r="V178" i="179"/>
  <c r="W178" i="179"/>
  <c r="S179" i="179"/>
  <c r="T179" i="179"/>
  <c r="U179" i="179"/>
  <c r="V179" i="179"/>
  <c r="W179" i="179"/>
  <c r="S180" i="179"/>
  <c r="T180" i="179"/>
  <c r="U180" i="179"/>
  <c r="V180" i="179"/>
  <c r="W180" i="179"/>
  <c r="S181" i="179"/>
  <c r="T181" i="179"/>
  <c r="U181" i="179"/>
  <c r="V181" i="179"/>
  <c r="W181" i="179"/>
  <c r="N10" i="179"/>
  <c r="O10" i="179"/>
  <c r="P10" i="179"/>
  <c r="Q10" i="179"/>
  <c r="R10" i="179"/>
  <c r="N11" i="179"/>
  <c r="O11" i="179"/>
  <c r="P11" i="179"/>
  <c r="Q11" i="179"/>
  <c r="R11" i="179"/>
  <c r="N12" i="179"/>
  <c r="O12" i="179"/>
  <c r="P12" i="179"/>
  <c r="Q12" i="179"/>
  <c r="R12" i="179"/>
  <c r="N13" i="179"/>
  <c r="O13" i="179"/>
  <c r="P13" i="179"/>
  <c r="Q13" i="179"/>
  <c r="R13" i="179"/>
  <c r="N14" i="179"/>
  <c r="O14" i="179"/>
  <c r="P14" i="179"/>
  <c r="Q14" i="179"/>
  <c r="R14" i="179"/>
  <c r="N15" i="179"/>
  <c r="O15" i="179"/>
  <c r="P15" i="179"/>
  <c r="Q15" i="179"/>
  <c r="R15" i="179"/>
  <c r="N16" i="179"/>
  <c r="O16" i="179"/>
  <c r="P16" i="179"/>
  <c r="Q16" i="179"/>
  <c r="R16" i="179"/>
  <c r="N17" i="179"/>
  <c r="O17" i="179"/>
  <c r="P17" i="179"/>
  <c r="Q17" i="179"/>
  <c r="R17" i="179"/>
  <c r="N18" i="179"/>
  <c r="O18" i="179"/>
  <c r="P18" i="179"/>
  <c r="Q18" i="179"/>
  <c r="R18" i="179"/>
  <c r="N19" i="179"/>
  <c r="O19" i="179"/>
  <c r="P19" i="179"/>
  <c r="Q19" i="179"/>
  <c r="R19" i="179"/>
  <c r="N20" i="179"/>
  <c r="O20" i="179"/>
  <c r="P20" i="179"/>
  <c r="Q20" i="179"/>
  <c r="R20" i="179"/>
  <c r="N21" i="179"/>
  <c r="O21" i="179"/>
  <c r="P21" i="179"/>
  <c r="Q21" i="179"/>
  <c r="R21" i="179"/>
  <c r="N22" i="179"/>
  <c r="O22" i="179"/>
  <c r="P22" i="179"/>
  <c r="Q22" i="179"/>
  <c r="R22" i="179"/>
  <c r="N23" i="179"/>
  <c r="O23" i="179"/>
  <c r="P23" i="179"/>
  <c r="Q23" i="179"/>
  <c r="R23" i="179"/>
  <c r="N24" i="179"/>
  <c r="O24" i="179"/>
  <c r="P24" i="179"/>
  <c r="Q24" i="179"/>
  <c r="R24" i="179"/>
  <c r="N25" i="179"/>
  <c r="O25" i="179"/>
  <c r="P25" i="179"/>
  <c r="Q25" i="179"/>
  <c r="R25" i="179"/>
  <c r="N26" i="179"/>
  <c r="O26" i="179"/>
  <c r="P26" i="179"/>
  <c r="Q26" i="179"/>
  <c r="R26" i="179"/>
  <c r="N27" i="179"/>
  <c r="O27" i="179"/>
  <c r="P27" i="179"/>
  <c r="Q27" i="179"/>
  <c r="R27" i="179"/>
  <c r="N28" i="179"/>
  <c r="O28" i="179"/>
  <c r="P28" i="179"/>
  <c r="Q28" i="179"/>
  <c r="R28" i="179"/>
  <c r="N29" i="179"/>
  <c r="O29" i="179"/>
  <c r="P29" i="179"/>
  <c r="Q29" i="179"/>
  <c r="R29" i="179"/>
  <c r="N30" i="179"/>
  <c r="O30" i="179"/>
  <c r="P30" i="179"/>
  <c r="Q30" i="179"/>
  <c r="R30" i="179"/>
  <c r="N31" i="179"/>
  <c r="O31" i="179"/>
  <c r="P31" i="179"/>
  <c r="Q31" i="179"/>
  <c r="R31" i="179"/>
  <c r="N32" i="179"/>
  <c r="O32" i="179"/>
  <c r="P32" i="179"/>
  <c r="Q32" i="179"/>
  <c r="R32" i="179"/>
  <c r="N33" i="179"/>
  <c r="O33" i="179"/>
  <c r="P33" i="179"/>
  <c r="Q33" i="179"/>
  <c r="R33" i="179"/>
  <c r="N34" i="179"/>
  <c r="O34" i="179"/>
  <c r="P34" i="179"/>
  <c r="Q34" i="179"/>
  <c r="R34" i="179"/>
  <c r="N35" i="179"/>
  <c r="O35" i="179"/>
  <c r="P35" i="179"/>
  <c r="Q35" i="179"/>
  <c r="R35" i="179"/>
  <c r="N36" i="179"/>
  <c r="O36" i="179"/>
  <c r="P36" i="179"/>
  <c r="Q36" i="179"/>
  <c r="R36" i="179"/>
  <c r="N37" i="179"/>
  <c r="O37" i="179"/>
  <c r="P37" i="179"/>
  <c r="Q37" i="179"/>
  <c r="R37" i="179"/>
  <c r="N38" i="179"/>
  <c r="O38" i="179"/>
  <c r="P38" i="179"/>
  <c r="Q38" i="179"/>
  <c r="R38" i="179"/>
  <c r="N39" i="179"/>
  <c r="O39" i="179"/>
  <c r="P39" i="179"/>
  <c r="Q39" i="179"/>
  <c r="R39" i="179"/>
  <c r="N40" i="179"/>
  <c r="O40" i="179"/>
  <c r="P40" i="179"/>
  <c r="Q40" i="179"/>
  <c r="R40" i="179"/>
  <c r="N41" i="179"/>
  <c r="O41" i="179"/>
  <c r="P41" i="179"/>
  <c r="Q41" i="179"/>
  <c r="R41" i="179"/>
  <c r="N42" i="179"/>
  <c r="O42" i="179"/>
  <c r="P42" i="179"/>
  <c r="Q42" i="179"/>
  <c r="R42" i="179"/>
  <c r="N43" i="179"/>
  <c r="O43" i="179"/>
  <c r="P43" i="179"/>
  <c r="Q43" i="179"/>
  <c r="R43" i="179"/>
  <c r="N44" i="179"/>
  <c r="O44" i="179"/>
  <c r="P44" i="179"/>
  <c r="Q44" i="179"/>
  <c r="R44" i="179"/>
  <c r="N45" i="179"/>
  <c r="O45" i="179"/>
  <c r="P45" i="179"/>
  <c r="Q45" i="179"/>
  <c r="R45" i="179"/>
  <c r="N46" i="179"/>
  <c r="O46" i="179"/>
  <c r="P46" i="179"/>
  <c r="Q46" i="179"/>
  <c r="R46" i="179"/>
  <c r="N47" i="179"/>
  <c r="O47" i="179"/>
  <c r="P47" i="179"/>
  <c r="Q47" i="179"/>
  <c r="R47" i="179"/>
  <c r="N48" i="179"/>
  <c r="O48" i="179"/>
  <c r="P48" i="179"/>
  <c r="Q48" i="179"/>
  <c r="R48" i="179"/>
  <c r="N49" i="179"/>
  <c r="O49" i="179"/>
  <c r="P49" i="179"/>
  <c r="Q49" i="179"/>
  <c r="R49" i="179"/>
  <c r="N50" i="179"/>
  <c r="O50" i="179"/>
  <c r="P50" i="179"/>
  <c r="Q50" i="179"/>
  <c r="R50" i="179"/>
  <c r="N51" i="179"/>
  <c r="O51" i="179"/>
  <c r="P51" i="179"/>
  <c r="Q51" i="179"/>
  <c r="R51" i="179"/>
  <c r="N52" i="179"/>
  <c r="O52" i="179"/>
  <c r="P52" i="179"/>
  <c r="Q52" i="179"/>
  <c r="R52" i="179"/>
  <c r="N53" i="179"/>
  <c r="O53" i="179"/>
  <c r="P53" i="179"/>
  <c r="Q53" i="179"/>
  <c r="R53" i="179"/>
  <c r="N54" i="179"/>
  <c r="O54" i="179"/>
  <c r="P54" i="179"/>
  <c r="Q54" i="179"/>
  <c r="R54" i="179"/>
  <c r="N55" i="179"/>
  <c r="O55" i="179"/>
  <c r="P55" i="179"/>
  <c r="Q55" i="179"/>
  <c r="R55" i="179"/>
  <c r="N56" i="179"/>
  <c r="O56" i="179"/>
  <c r="P56" i="179"/>
  <c r="Q56" i="179"/>
  <c r="R56" i="179"/>
  <c r="N57" i="179"/>
  <c r="O57" i="179"/>
  <c r="P57" i="179"/>
  <c r="Q57" i="179"/>
  <c r="R57" i="179"/>
  <c r="N58" i="179"/>
  <c r="O58" i="179"/>
  <c r="P58" i="179"/>
  <c r="Q58" i="179"/>
  <c r="R58" i="179"/>
  <c r="N59" i="179"/>
  <c r="O59" i="179"/>
  <c r="P59" i="179"/>
  <c r="Q59" i="179"/>
  <c r="R59" i="179"/>
  <c r="N60" i="179"/>
  <c r="O60" i="179"/>
  <c r="P60" i="179"/>
  <c r="Q60" i="179"/>
  <c r="R60" i="179"/>
  <c r="N61" i="179"/>
  <c r="O61" i="179"/>
  <c r="P61" i="179"/>
  <c r="Q61" i="179"/>
  <c r="R61" i="179"/>
  <c r="N62" i="179"/>
  <c r="O62" i="179"/>
  <c r="P62" i="179"/>
  <c r="Q62" i="179"/>
  <c r="R62" i="179"/>
  <c r="N63" i="179"/>
  <c r="O63" i="179"/>
  <c r="P63" i="179"/>
  <c r="Q63" i="179"/>
  <c r="R63" i="179"/>
  <c r="N64" i="179"/>
  <c r="O64" i="179"/>
  <c r="P64" i="179"/>
  <c r="Q64" i="179"/>
  <c r="R64" i="179"/>
  <c r="N65" i="179"/>
  <c r="O65" i="179"/>
  <c r="P65" i="179"/>
  <c r="Q65" i="179"/>
  <c r="R65" i="179"/>
  <c r="N66" i="179"/>
  <c r="O66" i="179"/>
  <c r="P66" i="179"/>
  <c r="Q66" i="179"/>
  <c r="R66" i="179"/>
  <c r="N67" i="179"/>
  <c r="O67" i="179"/>
  <c r="P67" i="179"/>
  <c r="Q67" i="179"/>
  <c r="R67" i="179"/>
  <c r="N68" i="179"/>
  <c r="O68" i="179"/>
  <c r="P68" i="179"/>
  <c r="Q68" i="179"/>
  <c r="R68" i="179"/>
  <c r="N69" i="179"/>
  <c r="O69" i="179"/>
  <c r="P69" i="179"/>
  <c r="Q69" i="179"/>
  <c r="R69" i="179"/>
  <c r="N70" i="179"/>
  <c r="O70" i="179"/>
  <c r="P70" i="179"/>
  <c r="Q70" i="179"/>
  <c r="R70" i="179"/>
  <c r="N71" i="179"/>
  <c r="O71" i="179"/>
  <c r="P71" i="179"/>
  <c r="Q71" i="179"/>
  <c r="R71" i="179"/>
  <c r="N72" i="179"/>
  <c r="O72" i="179"/>
  <c r="P72" i="179"/>
  <c r="Q72" i="179"/>
  <c r="R72" i="179"/>
  <c r="N73" i="179"/>
  <c r="O73" i="179"/>
  <c r="P73" i="179"/>
  <c r="Q73" i="179"/>
  <c r="R73" i="179"/>
  <c r="N74" i="179"/>
  <c r="O74" i="179"/>
  <c r="P74" i="179"/>
  <c r="Q74" i="179"/>
  <c r="R74" i="179"/>
  <c r="N75" i="179"/>
  <c r="O75" i="179"/>
  <c r="P75" i="179"/>
  <c r="Q75" i="179"/>
  <c r="R75" i="179"/>
  <c r="N76" i="179"/>
  <c r="O76" i="179"/>
  <c r="P76" i="179"/>
  <c r="Q76" i="179"/>
  <c r="R76" i="179"/>
  <c r="N77" i="179"/>
  <c r="O77" i="179"/>
  <c r="P77" i="179"/>
  <c r="Q77" i="179"/>
  <c r="R77" i="179"/>
  <c r="N78" i="179"/>
  <c r="O78" i="179"/>
  <c r="P78" i="179"/>
  <c r="Q78" i="179"/>
  <c r="R78" i="179"/>
  <c r="N79" i="179"/>
  <c r="O79" i="179"/>
  <c r="P79" i="179"/>
  <c r="Q79" i="179"/>
  <c r="R79" i="179"/>
  <c r="N80" i="179"/>
  <c r="O80" i="179"/>
  <c r="P80" i="179"/>
  <c r="Q80" i="179"/>
  <c r="R80" i="179"/>
  <c r="N81" i="179"/>
  <c r="O81" i="179"/>
  <c r="P81" i="179"/>
  <c r="Q81" i="179"/>
  <c r="R81" i="179"/>
  <c r="N82" i="179"/>
  <c r="O82" i="179"/>
  <c r="P82" i="179"/>
  <c r="Q82" i="179"/>
  <c r="R82" i="179"/>
  <c r="N83" i="179"/>
  <c r="O83" i="179"/>
  <c r="P83" i="179"/>
  <c r="Q83" i="179"/>
  <c r="R83" i="179"/>
  <c r="N84" i="179"/>
  <c r="O84" i="179"/>
  <c r="P84" i="179"/>
  <c r="Q84" i="179"/>
  <c r="R84" i="179"/>
  <c r="N85" i="179"/>
  <c r="O85" i="179"/>
  <c r="P85" i="179"/>
  <c r="Q85" i="179"/>
  <c r="R85" i="179"/>
  <c r="N86" i="179"/>
  <c r="O86" i="179"/>
  <c r="P86" i="179"/>
  <c r="Q86" i="179"/>
  <c r="R86" i="179"/>
  <c r="N87" i="179"/>
  <c r="O87" i="179"/>
  <c r="P87" i="179"/>
  <c r="Q87" i="179"/>
  <c r="R87" i="179"/>
  <c r="N88" i="179"/>
  <c r="O88" i="179"/>
  <c r="P88" i="179"/>
  <c r="Q88" i="179"/>
  <c r="R88" i="179"/>
  <c r="N89" i="179"/>
  <c r="O89" i="179"/>
  <c r="P89" i="179"/>
  <c r="Q89" i="179"/>
  <c r="R89" i="179"/>
  <c r="N90" i="179"/>
  <c r="O90" i="179"/>
  <c r="P90" i="179"/>
  <c r="Q90" i="179"/>
  <c r="R90" i="179"/>
  <c r="N91" i="179"/>
  <c r="O91" i="179"/>
  <c r="P91" i="179"/>
  <c r="Q91" i="179"/>
  <c r="R91" i="179"/>
  <c r="N92" i="179"/>
  <c r="O92" i="179"/>
  <c r="P92" i="179"/>
  <c r="Q92" i="179"/>
  <c r="R92" i="179"/>
  <c r="N93" i="179"/>
  <c r="O93" i="179"/>
  <c r="P93" i="179"/>
  <c r="Q93" i="179"/>
  <c r="R93" i="179"/>
  <c r="N94" i="179"/>
  <c r="O94" i="179"/>
  <c r="P94" i="179"/>
  <c r="Q94" i="179"/>
  <c r="R94" i="179"/>
  <c r="N95" i="179"/>
  <c r="O95" i="179"/>
  <c r="P95" i="179"/>
  <c r="Q95" i="179"/>
  <c r="R95" i="179"/>
  <c r="N96" i="179"/>
  <c r="O96" i="179"/>
  <c r="P96" i="179"/>
  <c r="Q96" i="179"/>
  <c r="R96" i="179"/>
  <c r="N97" i="179"/>
  <c r="O97" i="179"/>
  <c r="P97" i="179"/>
  <c r="Q97" i="179"/>
  <c r="R97" i="179"/>
  <c r="N98" i="179"/>
  <c r="O98" i="179"/>
  <c r="P98" i="179"/>
  <c r="Q98" i="179"/>
  <c r="R98" i="179"/>
  <c r="N99" i="179"/>
  <c r="O99" i="179"/>
  <c r="P99" i="179"/>
  <c r="Q99" i="179"/>
  <c r="R99" i="179"/>
  <c r="N100" i="179"/>
  <c r="O100" i="179"/>
  <c r="P100" i="179"/>
  <c r="Q100" i="179"/>
  <c r="R100" i="179"/>
  <c r="N101" i="179"/>
  <c r="O101" i="179"/>
  <c r="P101" i="179"/>
  <c r="Q101" i="179"/>
  <c r="R101" i="179"/>
  <c r="N102" i="179"/>
  <c r="O102" i="179"/>
  <c r="P102" i="179"/>
  <c r="Q102" i="179"/>
  <c r="R102" i="179"/>
  <c r="N103" i="179"/>
  <c r="O103" i="179"/>
  <c r="P103" i="179"/>
  <c r="Q103" i="179"/>
  <c r="R103" i="179"/>
  <c r="N104" i="179"/>
  <c r="O104" i="179"/>
  <c r="P104" i="179"/>
  <c r="Q104" i="179"/>
  <c r="R104" i="179"/>
  <c r="N105" i="179"/>
  <c r="O105" i="179"/>
  <c r="P105" i="179"/>
  <c r="Q105" i="179"/>
  <c r="R105" i="179"/>
  <c r="N106" i="179"/>
  <c r="O106" i="179"/>
  <c r="P106" i="179"/>
  <c r="Q106" i="179"/>
  <c r="R106" i="179"/>
  <c r="N107" i="179"/>
  <c r="O107" i="179"/>
  <c r="P107" i="179"/>
  <c r="Q107" i="179"/>
  <c r="R107" i="179"/>
  <c r="N108" i="179"/>
  <c r="O108" i="179"/>
  <c r="P108" i="179"/>
  <c r="Q108" i="179"/>
  <c r="R108" i="179"/>
  <c r="N109" i="179"/>
  <c r="O109" i="179"/>
  <c r="P109" i="179"/>
  <c r="Q109" i="179"/>
  <c r="R109" i="179"/>
  <c r="N110" i="179"/>
  <c r="O110" i="179"/>
  <c r="P110" i="179"/>
  <c r="Q110" i="179"/>
  <c r="R110" i="179"/>
  <c r="N111" i="179"/>
  <c r="O111" i="179"/>
  <c r="P111" i="179"/>
  <c r="Q111" i="179"/>
  <c r="R111" i="179"/>
  <c r="N112" i="179"/>
  <c r="O112" i="179"/>
  <c r="P112" i="179"/>
  <c r="Q112" i="179"/>
  <c r="R112" i="179"/>
  <c r="N113" i="179"/>
  <c r="O113" i="179"/>
  <c r="P113" i="179"/>
  <c r="Q113" i="179"/>
  <c r="R113" i="179"/>
  <c r="N114" i="179"/>
  <c r="O114" i="179"/>
  <c r="P114" i="179"/>
  <c r="Q114" i="179"/>
  <c r="R114" i="179"/>
  <c r="N115" i="179"/>
  <c r="O115" i="179"/>
  <c r="P115" i="179"/>
  <c r="Q115" i="179"/>
  <c r="R115" i="179"/>
  <c r="N116" i="179"/>
  <c r="O116" i="179"/>
  <c r="P116" i="179"/>
  <c r="Q116" i="179"/>
  <c r="R116" i="179"/>
  <c r="N117" i="179"/>
  <c r="O117" i="179"/>
  <c r="P117" i="179"/>
  <c r="Q117" i="179"/>
  <c r="R117" i="179"/>
  <c r="N118" i="179"/>
  <c r="O118" i="179"/>
  <c r="P118" i="179"/>
  <c r="Q118" i="179"/>
  <c r="R118" i="179"/>
  <c r="N119" i="179"/>
  <c r="O119" i="179"/>
  <c r="P119" i="179"/>
  <c r="Q119" i="179"/>
  <c r="R119" i="179"/>
  <c r="N120" i="179"/>
  <c r="O120" i="179"/>
  <c r="P120" i="179"/>
  <c r="Q120" i="179"/>
  <c r="R120" i="179"/>
  <c r="N121" i="179"/>
  <c r="O121" i="179"/>
  <c r="P121" i="179"/>
  <c r="Q121" i="179"/>
  <c r="R121" i="179"/>
  <c r="N122" i="179"/>
  <c r="O122" i="179"/>
  <c r="P122" i="179"/>
  <c r="Q122" i="179"/>
  <c r="R122" i="179"/>
  <c r="N123" i="179"/>
  <c r="O123" i="179"/>
  <c r="P123" i="179"/>
  <c r="Q123" i="179"/>
  <c r="R123" i="179"/>
  <c r="N124" i="179"/>
  <c r="O124" i="179"/>
  <c r="P124" i="179"/>
  <c r="Q124" i="179"/>
  <c r="R124" i="179"/>
  <c r="N125" i="179"/>
  <c r="O125" i="179"/>
  <c r="P125" i="179"/>
  <c r="Q125" i="179"/>
  <c r="R125" i="179"/>
  <c r="N126" i="179"/>
  <c r="O126" i="179"/>
  <c r="P126" i="179"/>
  <c r="Q126" i="179"/>
  <c r="R126" i="179"/>
  <c r="N127" i="179"/>
  <c r="O127" i="179"/>
  <c r="P127" i="179"/>
  <c r="Q127" i="179"/>
  <c r="R127" i="179"/>
  <c r="N128" i="179"/>
  <c r="O128" i="179"/>
  <c r="P128" i="179"/>
  <c r="Q128" i="179"/>
  <c r="R128" i="179"/>
  <c r="N129" i="179"/>
  <c r="O129" i="179"/>
  <c r="P129" i="179"/>
  <c r="Q129" i="179"/>
  <c r="R129" i="179"/>
  <c r="N130" i="179"/>
  <c r="O130" i="179"/>
  <c r="P130" i="179"/>
  <c r="Q130" i="179"/>
  <c r="R130" i="179"/>
  <c r="N131" i="179"/>
  <c r="O131" i="179"/>
  <c r="P131" i="179"/>
  <c r="Q131" i="179"/>
  <c r="R131" i="179"/>
  <c r="N132" i="179"/>
  <c r="O132" i="179"/>
  <c r="P132" i="179"/>
  <c r="Q132" i="179"/>
  <c r="R132" i="179"/>
  <c r="N133" i="179"/>
  <c r="O133" i="179"/>
  <c r="P133" i="179"/>
  <c r="Q133" i="179"/>
  <c r="R133" i="179"/>
  <c r="N134" i="179"/>
  <c r="O134" i="179"/>
  <c r="P134" i="179"/>
  <c r="Q134" i="179"/>
  <c r="R134" i="179"/>
  <c r="N135" i="179"/>
  <c r="O135" i="179"/>
  <c r="P135" i="179"/>
  <c r="Q135" i="179"/>
  <c r="R135" i="179"/>
  <c r="N136" i="179"/>
  <c r="O136" i="179"/>
  <c r="P136" i="179"/>
  <c r="Q136" i="179"/>
  <c r="R136" i="179"/>
  <c r="N137" i="179"/>
  <c r="O137" i="179"/>
  <c r="P137" i="179"/>
  <c r="Q137" i="179"/>
  <c r="R137" i="179"/>
  <c r="N138" i="179"/>
  <c r="O138" i="179"/>
  <c r="P138" i="179"/>
  <c r="Q138" i="179"/>
  <c r="R138" i="179"/>
  <c r="N139" i="179"/>
  <c r="O139" i="179"/>
  <c r="P139" i="179"/>
  <c r="Q139" i="179"/>
  <c r="R139" i="179"/>
  <c r="N140" i="179"/>
  <c r="O140" i="179"/>
  <c r="P140" i="179"/>
  <c r="Q140" i="179"/>
  <c r="R140" i="179"/>
  <c r="N141" i="179"/>
  <c r="O141" i="179"/>
  <c r="P141" i="179"/>
  <c r="Q141" i="179"/>
  <c r="R141" i="179"/>
  <c r="N142" i="179"/>
  <c r="O142" i="179"/>
  <c r="P142" i="179"/>
  <c r="Q142" i="179"/>
  <c r="R142" i="179"/>
  <c r="N143" i="179"/>
  <c r="O143" i="179"/>
  <c r="P143" i="179"/>
  <c r="Q143" i="179"/>
  <c r="R143" i="179"/>
  <c r="N144" i="179"/>
  <c r="O144" i="179"/>
  <c r="P144" i="179"/>
  <c r="Q144" i="179"/>
  <c r="R144" i="179"/>
  <c r="N145" i="179"/>
  <c r="O145" i="179"/>
  <c r="P145" i="179"/>
  <c r="Q145" i="179"/>
  <c r="R145" i="179"/>
  <c r="N146" i="179"/>
  <c r="O146" i="179"/>
  <c r="P146" i="179"/>
  <c r="Q146" i="179"/>
  <c r="R146" i="179"/>
  <c r="N147" i="179"/>
  <c r="O147" i="179"/>
  <c r="P147" i="179"/>
  <c r="Q147" i="179"/>
  <c r="R147" i="179"/>
  <c r="N148" i="179"/>
  <c r="O148" i="179"/>
  <c r="P148" i="179"/>
  <c r="Q148" i="179"/>
  <c r="R148" i="179"/>
  <c r="N149" i="179"/>
  <c r="O149" i="179"/>
  <c r="P149" i="179"/>
  <c r="Q149" i="179"/>
  <c r="R149" i="179"/>
  <c r="N150" i="179"/>
  <c r="O150" i="179"/>
  <c r="P150" i="179"/>
  <c r="Q150" i="179"/>
  <c r="R150" i="179"/>
  <c r="N151" i="179"/>
  <c r="O151" i="179"/>
  <c r="P151" i="179"/>
  <c r="Q151" i="179"/>
  <c r="R151" i="179"/>
  <c r="N152" i="179"/>
  <c r="O152" i="179"/>
  <c r="P152" i="179"/>
  <c r="Q152" i="179"/>
  <c r="R152" i="179"/>
  <c r="N153" i="179"/>
  <c r="O153" i="179"/>
  <c r="P153" i="179"/>
  <c r="Q153" i="179"/>
  <c r="R153" i="179"/>
  <c r="N154" i="179"/>
  <c r="O154" i="179"/>
  <c r="P154" i="179"/>
  <c r="Q154" i="179"/>
  <c r="R154" i="179"/>
  <c r="N155" i="179"/>
  <c r="O155" i="179"/>
  <c r="P155" i="179"/>
  <c r="Q155" i="179"/>
  <c r="R155" i="179"/>
  <c r="N156" i="179"/>
  <c r="O156" i="179"/>
  <c r="P156" i="179"/>
  <c r="Q156" i="179"/>
  <c r="R156" i="179"/>
  <c r="N157" i="179"/>
  <c r="O157" i="179"/>
  <c r="P157" i="179"/>
  <c r="Q157" i="179"/>
  <c r="R157" i="179"/>
  <c r="N158" i="179"/>
  <c r="O158" i="179"/>
  <c r="P158" i="179"/>
  <c r="Q158" i="179"/>
  <c r="R158" i="179"/>
  <c r="N159" i="179"/>
  <c r="O159" i="179"/>
  <c r="P159" i="179"/>
  <c r="Q159" i="179"/>
  <c r="R159" i="179"/>
  <c r="N160" i="179"/>
  <c r="O160" i="179"/>
  <c r="P160" i="179"/>
  <c r="Q160" i="179"/>
  <c r="R160" i="179"/>
  <c r="N161" i="179"/>
  <c r="O161" i="179"/>
  <c r="P161" i="179"/>
  <c r="Q161" i="179"/>
  <c r="R161" i="179"/>
  <c r="N162" i="179"/>
  <c r="O162" i="179"/>
  <c r="P162" i="179"/>
  <c r="Q162" i="179"/>
  <c r="R162" i="179"/>
  <c r="N163" i="179"/>
  <c r="O163" i="179"/>
  <c r="P163" i="179"/>
  <c r="Q163" i="179"/>
  <c r="R163" i="179"/>
  <c r="N164" i="179"/>
  <c r="O164" i="179"/>
  <c r="P164" i="179"/>
  <c r="Q164" i="179"/>
  <c r="R164" i="179"/>
  <c r="N165" i="179"/>
  <c r="O165" i="179"/>
  <c r="P165" i="179"/>
  <c r="Q165" i="179"/>
  <c r="R165" i="179"/>
  <c r="N166" i="179"/>
  <c r="O166" i="179"/>
  <c r="P166" i="179"/>
  <c r="Q166" i="179"/>
  <c r="R166" i="179"/>
  <c r="N167" i="179"/>
  <c r="O167" i="179"/>
  <c r="P167" i="179"/>
  <c r="Q167" i="179"/>
  <c r="R167" i="179"/>
  <c r="N168" i="179"/>
  <c r="O168" i="179"/>
  <c r="P168" i="179"/>
  <c r="Q168" i="179"/>
  <c r="R168" i="179"/>
  <c r="N169" i="179"/>
  <c r="O169" i="179"/>
  <c r="P169" i="179"/>
  <c r="Q169" i="179"/>
  <c r="R169" i="179"/>
  <c r="N170" i="179"/>
  <c r="O170" i="179"/>
  <c r="P170" i="179"/>
  <c r="Q170" i="179"/>
  <c r="R170" i="179"/>
  <c r="N171" i="179"/>
  <c r="O171" i="179"/>
  <c r="P171" i="179"/>
  <c r="Q171" i="179"/>
  <c r="R171" i="179"/>
  <c r="N172" i="179"/>
  <c r="O172" i="179"/>
  <c r="P172" i="179"/>
  <c r="Q172" i="179"/>
  <c r="R172" i="179"/>
  <c r="N173" i="179"/>
  <c r="O173" i="179"/>
  <c r="P173" i="179"/>
  <c r="Q173" i="179"/>
  <c r="R173" i="179"/>
  <c r="N174" i="179"/>
  <c r="O174" i="179"/>
  <c r="P174" i="179"/>
  <c r="Q174" i="179"/>
  <c r="R174" i="179"/>
  <c r="N175" i="179"/>
  <c r="O175" i="179"/>
  <c r="P175" i="179"/>
  <c r="Q175" i="179"/>
  <c r="R175" i="179"/>
  <c r="N176" i="179"/>
  <c r="O176" i="179"/>
  <c r="P176" i="179"/>
  <c r="Q176" i="179"/>
  <c r="R176" i="179"/>
  <c r="N177" i="179"/>
  <c r="O177" i="179"/>
  <c r="P177" i="179"/>
  <c r="Q177" i="179"/>
  <c r="R177" i="179"/>
  <c r="N178" i="179"/>
  <c r="O178" i="179"/>
  <c r="P178" i="179"/>
  <c r="Q178" i="179"/>
  <c r="R178" i="179"/>
  <c r="N179" i="179"/>
  <c r="O179" i="179"/>
  <c r="P179" i="179"/>
  <c r="Q179" i="179"/>
  <c r="R179" i="179"/>
  <c r="N180" i="179"/>
  <c r="O180" i="179"/>
  <c r="P180" i="179"/>
  <c r="Q180" i="179"/>
  <c r="R180" i="179"/>
  <c r="N181" i="179"/>
  <c r="O181" i="179"/>
  <c r="P181" i="179"/>
  <c r="Q181" i="179"/>
  <c r="R181" i="179"/>
  <c r="I10" i="179"/>
  <c r="J10" i="179"/>
  <c r="L10" i="179"/>
  <c r="M10" i="179"/>
  <c r="I11" i="179"/>
  <c r="J11" i="179"/>
  <c r="L11" i="179"/>
  <c r="M11" i="179"/>
  <c r="I12" i="179"/>
  <c r="J12" i="179"/>
  <c r="L12" i="179"/>
  <c r="M12" i="179"/>
  <c r="I13" i="179"/>
  <c r="J13" i="179"/>
  <c r="K13" i="179"/>
  <c r="L13" i="179"/>
  <c r="M13" i="179"/>
  <c r="I14" i="179"/>
  <c r="J14" i="179"/>
  <c r="K14" i="179"/>
  <c r="L14" i="179"/>
  <c r="M14" i="179"/>
  <c r="I15" i="179"/>
  <c r="J15" i="179"/>
  <c r="K15" i="179"/>
  <c r="L15" i="179"/>
  <c r="M15" i="179"/>
  <c r="I16" i="179"/>
  <c r="J16" i="179"/>
  <c r="K16" i="179"/>
  <c r="L16" i="179"/>
  <c r="M16" i="179"/>
  <c r="I17" i="179"/>
  <c r="J17" i="179"/>
  <c r="K17" i="179"/>
  <c r="L17" i="179"/>
  <c r="M17" i="179"/>
  <c r="I18" i="179"/>
  <c r="J18" i="179"/>
  <c r="K18" i="179"/>
  <c r="L18" i="179"/>
  <c r="M18" i="179"/>
  <c r="I19" i="179"/>
  <c r="J19" i="179"/>
  <c r="K19" i="179"/>
  <c r="L19" i="179"/>
  <c r="M19" i="179"/>
  <c r="I20" i="179"/>
  <c r="J20" i="179"/>
  <c r="K20" i="179"/>
  <c r="L20" i="179"/>
  <c r="M20" i="179"/>
  <c r="I21" i="179"/>
  <c r="J21" i="179"/>
  <c r="K21" i="179"/>
  <c r="L21" i="179"/>
  <c r="M21" i="179"/>
  <c r="I22" i="179"/>
  <c r="J22" i="179"/>
  <c r="K22" i="179"/>
  <c r="L22" i="179"/>
  <c r="M22" i="179"/>
  <c r="I23" i="179"/>
  <c r="J23" i="179"/>
  <c r="K23" i="179"/>
  <c r="L23" i="179"/>
  <c r="M23" i="179"/>
  <c r="I24" i="179"/>
  <c r="J24" i="179"/>
  <c r="K24" i="179"/>
  <c r="L24" i="179"/>
  <c r="M24" i="179"/>
  <c r="I25" i="179"/>
  <c r="J25" i="179"/>
  <c r="K25" i="179"/>
  <c r="L25" i="179"/>
  <c r="M25" i="179"/>
  <c r="I26" i="179"/>
  <c r="J26" i="179"/>
  <c r="K26" i="179"/>
  <c r="L26" i="179"/>
  <c r="M26" i="179"/>
  <c r="I27" i="179"/>
  <c r="J27" i="179"/>
  <c r="K27" i="179"/>
  <c r="L27" i="179"/>
  <c r="M27" i="179"/>
  <c r="I28" i="179"/>
  <c r="J28" i="179"/>
  <c r="K28" i="179"/>
  <c r="L28" i="179"/>
  <c r="M28" i="179"/>
  <c r="I29" i="179"/>
  <c r="J29" i="179"/>
  <c r="K29" i="179"/>
  <c r="L29" i="179"/>
  <c r="M29" i="179"/>
  <c r="I30" i="179"/>
  <c r="J30" i="179"/>
  <c r="K30" i="179"/>
  <c r="L30" i="179"/>
  <c r="M30" i="179"/>
  <c r="I31" i="179"/>
  <c r="J31" i="179"/>
  <c r="K31" i="179"/>
  <c r="L31" i="179"/>
  <c r="M31" i="179"/>
  <c r="I32" i="179"/>
  <c r="J32" i="179"/>
  <c r="K32" i="179"/>
  <c r="L32" i="179"/>
  <c r="M32" i="179"/>
  <c r="I33" i="179"/>
  <c r="J33" i="179"/>
  <c r="K33" i="179"/>
  <c r="L33" i="179"/>
  <c r="M33" i="179"/>
  <c r="I34" i="179"/>
  <c r="J34" i="179"/>
  <c r="K34" i="179"/>
  <c r="L34" i="179"/>
  <c r="M34" i="179"/>
  <c r="I35" i="179"/>
  <c r="J35" i="179"/>
  <c r="K35" i="179"/>
  <c r="L35" i="179"/>
  <c r="M35" i="179"/>
  <c r="I36" i="179"/>
  <c r="J36" i="179"/>
  <c r="K36" i="179"/>
  <c r="L36" i="179"/>
  <c r="M36" i="179"/>
  <c r="I37" i="179"/>
  <c r="J37" i="179"/>
  <c r="K37" i="179"/>
  <c r="L37" i="179"/>
  <c r="M37" i="179"/>
  <c r="I38" i="179"/>
  <c r="J38" i="179"/>
  <c r="K38" i="179"/>
  <c r="L38" i="179"/>
  <c r="M38" i="179"/>
  <c r="I39" i="179"/>
  <c r="J39" i="179"/>
  <c r="K39" i="179"/>
  <c r="L39" i="179"/>
  <c r="M39" i="179"/>
  <c r="I40" i="179"/>
  <c r="J40" i="179"/>
  <c r="K40" i="179"/>
  <c r="L40" i="179"/>
  <c r="M40" i="179"/>
  <c r="I41" i="179"/>
  <c r="J41" i="179"/>
  <c r="K41" i="179"/>
  <c r="L41" i="179"/>
  <c r="M41" i="179"/>
  <c r="I42" i="179"/>
  <c r="J42" i="179"/>
  <c r="K42" i="179"/>
  <c r="L42" i="179"/>
  <c r="M42" i="179"/>
  <c r="I43" i="179"/>
  <c r="J43" i="179"/>
  <c r="K43" i="179"/>
  <c r="L43" i="179"/>
  <c r="M43" i="179"/>
  <c r="I44" i="179"/>
  <c r="J44" i="179"/>
  <c r="K44" i="179"/>
  <c r="L44" i="179"/>
  <c r="M44" i="179"/>
  <c r="I45" i="179"/>
  <c r="J45" i="179"/>
  <c r="K45" i="179"/>
  <c r="L45" i="179"/>
  <c r="M45" i="179"/>
  <c r="I46" i="179"/>
  <c r="J46" i="179"/>
  <c r="K46" i="179"/>
  <c r="L46" i="179"/>
  <c r="M46" i="179"/>
  <c r="I47" i="179"/>
  <c r="J47" i="179"/>
  <c r="K47" i="179"/>
  <c r="L47" i="179"/>
  <c r="M47" i="179"/>
  <c r="I48" i="179"/>
  <c r="J48" i="179"/>
  <c r="K48" i="179"/>
  <c r="L48" i="179"/>
  <c r="M48" i="179"/>
  <c r="I49" i="179"/>
  <c r="J49" i="179"/>
  <c r="K49" i="179"/>
  <c r="L49" i="179"/>
  <c r="M49" i="179"/>
  <c r="I50" i="179"/>
  <c r="J50" i="179"/>
  <c r="K50" i="179"/>
  <c r="L50" i="179"/>
  <c r="M50" i="179"/>
  <c r="I51" i="179"/>
  <c r="J51" i="179"/>
  <c r="K51" i="179"/>
  <c r="L51" i="179"/>
  <c r="M51" i="179"/>
  <c r="I52" i="179"/>
  <c r="J52" i="179"/>
  <c r="K52" i="179"/>
  <c r="L52" i="179"/>
  <c r="M52" i="179"/>
  <c r="I53" i="179"/>
  <c r="J53" i="179"/>
  <c r="K53" i="179"/>
  <c r="L53" i="179"/>
  <c r="M53" i="179"/>
  <c r="I54" i="179"/>
  <c r="J54" i="179"/>
  <c r="K54" i="179"/>
  <c r="L54" i="179"/>
  <c r="M54" i="179"/>
  <c r="I55" i="179"/>
  <c r="J55" i="179"/>
  <c r="K55" i="179"/>
  <c r="L55" i="179"/>
  <c r="M55" i="179"/>
  <c r="I56" i="179"/>
  <c r="J56" i="179"/>
  <c r="K56" i="179"/>
  <c r="L56" i="179"/>
  <c r="M56" i="179"/>
  <c r="I57" i="179"/>
  <c r="J57" i="179"/>
  <c r="K57" i="179"/>
  <c r="L57" i="179"/>
  <c r="M57" i="179"/>
  <c r="I58" i="179"/>
  <c r="J58" i="179"/>
  <c r="K58" i="179"/>
  <c r="L58" i="179"/>
  <c r="M58" i="179"/>
  <c r="I59" i="179"/>
  <c r="J59" i="179"/>
  <c r="K59" i="179"/>
  <c r="L59" i="179"/>
  <c r="M59" i="179"/>
  <c r="I60" i="179"/>
  <c r="J60" i="179"/>
  <c r="K60" i="179"/>
  <c r="L60" i="179"/>
  <c r="M60" i="179"/>
  <c r="I61" i="179"/>
  <c r="J61" i="179"/>
  <c r="K61" i="179"/>
  <c r="L61" i="179"/>
  <c r="M61" i="179"/>
  <c r="I62" i="179"/>
  <c r="J62" i="179"/>
  <c r="K62" i="179"/>
  <c r="L62" i="179"/>
  <c r="M62" i="179"/>
  <c r="I63" i="179"/>
  <c r="J63" i="179"/>
  <c r="K63" i="179"/>
  <c r="L63" i="179"/>
  <c r="M63" i="179"/>
  <c r="I64" i="179"/>
  <c r="J64" i="179"/>
  <c r="K64" i="179"/>
  <c r="L64" i="179"/>
  <c r="M64" i="179"/>
  <c r="I65" i="179"/>
  <c r="J65" i="179"/>
  <c r="K65" i="179"/>
  <c r="L65" i="179"/>
  <c r="M65" i="179"/>
  <c r="I66" i="179"/>
  <c r="J66" i="179"/>
  <c r="K66" i="179"/>
  <c r="L66" i="179"/>
  <c r="M66" i="179"/>
  <c r="I67" i="179"/>
  <c r="J67" i="179"/>
  <c r="K67" i="179"/>
  <c r="L67" i="179"/>
  <c r="M67" i="179"/>
  <c r="I68" i="179"/>
  <c r="J68" i="179"/>
  <c r="K68" i="179"/>
  <c r="L68" i="179"/>
  <c r="M68" i="179"/>
  <c r="I69" i="179"/>
  <c r="J69" i="179"/>
  <c r="K69" i="179"/>
  <c r="L69" i="179"/>
  <c r="M69" i="179"/>
  <c r="I70" i="179"/>
  <c r="J70" i="179"/>
  <c r="K70" i="179"/>
  <c r="L70" i="179"/>
  <c r="M70" i="179"/>
  <c r="I71" i="179"/>
  <c r="J71" i="179"/>
  <c r="K71" i="179"/>
  <c r="L71" i="179"/>
  <c r="M71" i="179"/>
  <c r="I72" i="179"/>
  <c r="J72" i="179"/>
  <c r="K72" i="179"/>
  <c r="L72" i="179"/>
  <c r="M72" i="179"/>
  <c r="I73" i="179"/>
  <c r="J73" i="179"/>
  <c r="K73" i="179"/>
  <c r="L73" i="179"/>
  <c r="M73" i="179"/>
  <c r="I74" i="179"/>
  <c r="J74" i="179"/>
  <c r="K74" i="179"/>
  <c r="L74" i="179"/>
  <c r="M74" i="179"/>
  <c r="I75" i="179"/>
  <c r="J75" i="179"/>
  <c r="K75" i="179"/>
  <c r="L75" i="179"/>
  <c r="M75" i="179"/>
  <c r="I76" i="179"/>
  <c r="J76" i="179"/>
  <c r="K76" i="179"/>
  <c r="L76" i="179"/>
  <c r="M76" i="179"/>
  <c r="I77" i="179"/>
  <c r="J77" i="179"/>
  <c r="K77" i="179"/>
  <c r="L77" i="179"/>
  <c r="M77" i="179"/>
  <c r="I78" i="179"/>
  <c r="J78" i="179"/>
  <c r="K78" i="179"/>
  <c r="L78" i="179"/>
  <c r="M78" i="179"/>
  <c r="I79" i="179"/>
  <c r="J79" i="179"/>
  <c r="K79" i="179"/>
  <c r="L79" i="179"/>
  <c r="M79" i="179"/>
  <c r="I80" i="179"/>
  <c r="J80" i="179"/>
  <c r="K80" i="179"/>
  <c r="L80" i="179"/>
  <c r="M80" i="179"/>
  <c r="I81" i="179"/>
  <c r="J81" i="179"/>
  <c r="K81" i="179"/>
  <c r="L81" i="179"/>
  <c r="M81" i="179"/>
  <c r="I82" i="179"/>
  <c r="J82" i="179"/>
  <c r="K82" i="179"/>
  <c r="L82" i="179"/>
  <c r="M82" i="179"/>
  <c r="I83" i="179"/>
  <c r="J83" i="179"/>
  <c r="K83" i="179"/>
  <c r="L83" i="179"/>
  <c r="M83" i="179"/>
  <c r="I84" i="179"/>
  <c r="J84" i="179"/>
  <c r="K84" i="179"/>
  <c r="L84" i="179"/>
  <c r="M84" i="179"/>
  <c r="I85" i="179"/>
  <c r="J85" i="179"/>
  <c r="K85" i="179"/>
  <c r="L85" i="179"/>
  <c r="M85" i="179"/>
  <c r="I86" i="179"/>
  <c r="J86" i="179"/>
  <c r="K86" i="179"/>
  <c r="L86" i="179"/>
  <c r="M86" i="179"/>
  <c r="I87" i="179"/>
  <c r="J87" i="179"/>
  <c r="K87" i="179"/>
  <c r="L87" i="179"/>
  <c r="M87" i="179"/>
  <c r="I88" i="179"/>
  <c r="J88" i="179"/>
  <c r="K88" i="179"/>
  <c r="L88" i="179"/>
  <c r="M88" i="179"/>
  <c r="I89" i="179"/>
  <c r="J89" i="179"/>
  <c r="K89" i="179"/>
  <c r="L89" i="179"/>
  <c r="M89" i="179"/>
  <c r="I90" i="179"/>
  <c r="J90" i="179"/>
  <c r="K90" i="179"/>
  <c r="L90" i="179"/>
  <c r="M90" i="179"/>
  <c r="I91" i="179"/>
  <c r="J91" i="179"/>
  <c r="K91" i="179"/>
  <c r="L91" i="179"/>
  <c r="M91" i="179"/>
  <c r="I92" i="179"/>
  <c r="J92" i="179"/>
  <c r="K92" i="179"/>
  <c r="L92" i="179"/>
  <c r="M92" i="179"/>
  <c r="I93" i="179"/>
  <c r="J93" i="179"/>
  <c r="K93" i="179"/>
  <c r="L93" i="179"/>
  <c r="M93" i="179"/>
  <c r="I94" i="179"/>
  <c r="J94" i="179"/>
  <c r="K94" i="179"/>
  <c r="L94" i="179"/>
  <c r="M94" i="179"/>
  <c r="I95" i="179"/>
  <c r="J95" i="179"/>
  <c r="K95" i="179"/>
  <c r="L95" i="179"/>
  <c r="M95" i="179"/>
  <c r="I96" i="179"/>
  <c r="J96" i="179"/>
  <c r="K96" i="179"/>
  <c r="L96" i="179"/>
  <c r="M96" i="179"/>
  <c r="I97" i="179"/>
  <c r="J97" i="179"/>
  <c r="K97" i="179"/>
  <c r="L97" i="179"/>
  <c r="M97" i="179"/>
  <c r="I98" i="179"/>
  <c r="J98" i="179"/>
  <c r="K98" i="179"/>
  <c r="L98" i="179"/>
  <c r="M98" i="179"/>
  <c r="I99" i="179"/>
  <c r="J99" i="179"/>
  <c r="K99" i="179"/>
  <c r="L99" i="179"/>
  <c r="M99" i="179"/>
  <c r="I100" i="179"/>
  <c r="J100" i="179"/>
  <c r="K100" i="179"/>
  <c r="L100" i="179"/>
  <c r="M100" i="179"/>
  <c r="I101" i="179"/>
  <c r="J101" i="179"/>
  <c r="K101" i="179"/>
  <c r="L101" i="179"/>
  <c r="M101" i="179"/>
  <c r="I102" i="179"/>
  <c r="J102" i="179"/>
  <c r="K102" i="179"/>
  <c r="L102" i="179"/>
  <c r="M102" i="179"/>
  <c r="I103" i="179"/>
  <c r="J103" i="179"/>
  <c r="K103" i="179"/>
  <c r="L103" i="179"/>
  <c r="M103" i="179"/>
  <c r="I104" i="179"/>
  <c r="J104" i="179"/>
  <c r="K104" i="179"/>
  <c r="L104" i="179"/>
  <c r="M104" i="179"/>
  <c r="I105" i="179"/>
  <c r="J105" i="179"/>
  <c r="K105" i="179"/>
  <c r="L105" i="179"/>
  <c r="M105" i="179"/>
  <c r="I106" i="179"/>
  <c r="J106" i="179"/>
  <c r="K106" i="179"/>
  <c r="L106" i="179"/>
  <c r="M106" i="179"/>
  <c r="I107" i="179"/>
  <c r="J107" i="179"/>
  <c r="K107" i="179"/>
  <c r="L107" i="179"/>
  <c r="M107" i="179"/>
  <c r="I108" i="179"/>
  <c r="J108" i="179"/>
  <c r="K108" i="179"/>
  <c r="L108" i="179"/>
  <c r="M108" i="179"/>
  <c r="I109" i="179"/>
  <c r="J109" i="179"/>
  <c r="K109" i="179"/>
  <c r="L109" i="179"/>
  <c r="M109" i="179"/>
  <c r="I110" i="179"/>
  <c r="J110" i="179"/>
  <c r="K110" i="179"/>
  <c r="L110" i="179"/>
  <c r="M110" i="179"/>
  <c r="I111" i="179"/>
  <c r="J111" i="179"/>
  <c r="K111" i="179"/>
  <c r="L111" i="179"/>
  <c r="M111" i="179"/>
  <c r="I112" i="179"/>
  <c r="J112" i="179"/>
  <c r="K112" i="179"/>
  <c r="L112" i="179"/>
  <c r="M112" i="179"/>
  <c r="I113" i="179"/>
  <c r="J113" i="179"/>
  <c r="K113" i="179"/>
  <c r="L113" i="179"/>
  <c r="M113" i="179"/>
  <c r="I114" i="179"/>
  <c r="J114" i="179"/>
  <c r="K114" i="179"/>
  <c r="L114" i="179"/>
  <c r="M114" i="179"/>
  <c r="I115" i="179"/>
  <c r="J115" i="179"/>
  <c r="K115" i="179"/>
  <c r="L115" i="179"/>
  <c r="M115" i="179"/>
  <c r="I116" i="179"/>
  <c r="J116" i="179"/>
  <c r="K116" i="179"/>
  <c r="L116" i="179"/>
  <c r="M116" i="179"/>
  <c r="I117" i="179"/>
  <c r="J117" i="179"/>
  <c r="K117" i="179"/>
  <c r="L117" i="179"/>
  <c r="M117" i="179"/>
  <c r="I118" i="179"/>
  <c r="J118" i="179"/>
  <c r="K118" i="179"/>
  <c r="L118" i="179"/>
  <c r="M118" i="179"/>
  <c r="I119" i="179"/>
  <c r="J119" i="179"/>
  <c r="K119" i="179"/>
  <c r="L119" i="179"/>
  <c r="M119" i="179"/>
  <c r="I120" i="179"/>
  <c r="J120" i="179"/>
  <c r="K120" i="179"/>
  <c r="L120" i="179"/>
  <c r="M120" i="179"/>
  <c r="I121" i="179"/>
  <c r="J121" i="179"/>
  <c r="K121" i="179"/>
  <c r="L121" i="179"/>
  <c r="M121" i="179"/>
  <c r="I122" i="179"/>
  <c r="J122" i="179"/>
  <c r="K122" i="179"/>
  <c r="L122" i="179"/>
  <c r="M122" i="179"/>
  <c r="I123" i="179"/>
  <c r="J123" i="179"/>
  <c r="K123" i="179"/>
  <c r="L123" i="179"/>
  <c r="M123" i="179"/>
  <c r="I124" i="179"/>
  <c r="J124" i="179"/>
  <c r="K124" i="179"/>
  <c r="L124" i="179"/>
  <c r="M124" i="179"/>
  <c r="I125" i="179"/>
  <c r="J125" i="179"/>
  <c r="K125" i="179"/>
  <c r="L125" i="179"/>
  <c r="M125" i="179"/>
  <c r="I126" i="179"/>
  <c r="J126" i="179"/>
  <c r="K126" i="179"/>
  <c r="L126" i="179"/>
  <c r="M126" i="179"/>
  <c r="I127" i="179"/>
  <c r="J127" i="179"/>
  <c r="K127" i="179"/>
  <c r="L127" i="179"/>
  <c r="M127" i="179"/>
  <c r="I128" i="179"/>
  <c r="J128" i="179"/>
  <c r="K128" i="179"/>
  <c r="L128" i="179"/>
  <c r="M128" i="179"/>
  <c r="I129" i="179"/>
  <c r="J129" i="179"/>
  <c r="K129" i="179"/>
  <c r="L129" i="179"/>
  <c r="M129" i="179"/>
  <c r="I130" i="179"/>
  <c r="J130" i="179"/>
  <c r="K130" i="179"/>
  <c r="L130" i="179"/>
  <c r="M130" i="179"/>
  <c r="I131" i="179"/>
  <c r="J131" i="179"/>
  <c r="K131" i="179"/>
  <c r="L131" i="179"/>
  <c r="M131" i="179"/>
  <c r="I132" i="179"/>
  <c r="J132" i="179"/>
  <c r="K132" i="179"/>
  <c r="L132" i="179"/>
  <c r="M132" i="179"/>
  <c r="I133" i="179"/>
  <c r="J133" i="179"/>
  <c r="K133" i="179"/>
  <c r="L133" i="179"/>
  <c r="M133" i="179"/>
  <c r="I134" i="179"/>
  <c r="J134" i="179"/>
  <c r="K134" i="179"/>
  <c r="L134" i="179"/>
  <c r="M134" i="179"/>
  <c r="I135" i="179"/>
  <c r="J135" i="179"/>
  <c r="K135" i="179"/>
  <c r="L135" i="179"/>
  <c r="M135" i="179"/>
  <c r="I136" i="179"/>
  <c r="J136" i="179"/>
  <c r="K136" i="179"/>
  <c r="L136" i="179"/>
  <c r="M136" i="179"/>
  <c r="I137" i="179"/>
  <c r="J137" i="179"/>
  <c r="K137" i="179"/>
  <c r="L137" i="179"/>
  <c r="M137" i="179"/>
  <c r="I138" i="179"/>
  <c r="J138" i="179"/>
  <c r="K138" i="179"/>
  <c r="L138" i="179"/>
  <c r="M138" i="179"/>
  <c r="I139" i="179"/>
  <c r="J139" i="179"/>
  <c r="K139" i="179"/>
  <c r="L139" i="179"/>
  <c r="M139" i="179"/>
  <c r="I140" i="179"/>
  <c r="J140" i="179"/>
  <c r="K140" i="179"/>
  <c r="L140" i="179"/>
  <c r="M140" i="179"/>
  <c r="I141" i="179"/>
  <c r="J141" i="179"/>
  <c r="K141" i="179"/>
  <c r="L141" i="179"/>
  <c r="M141" i="179"/>
  <c r="I142" i="179"/>
  <c r="J142" i="179"/>
  <c r="K142" i="179"/>
  <c r="L142" i="179"/>
  <c r="M142" i="179"/>
  <c r="I143" i="179"/>
  <c r="J143" i="179"/>
  <c r="K143" i="179"/>
  <c r="L143" i="179"/>
  <c r="M143" i="179"/>
  <c r="I144" i="179"/>
  <c r="J144" i="179"/>
  <c r="K144" i="179"/>
  <c r="L144" i="179"/>
  <c r="M144" i="179"/>
  <c r="I145" i="179"/>
  <c r="J145" i="179"/>
  <c r="K145" i="179"/>
  <c r="L145" i="179"/>
  <c r="M145" i="179"/>
  <c r="I146" i="179"/>
  <c r="J146" i="179"/>
  <c r="K146" i="179"/>
  <c r="L146" i="179"/>
  <c r="M146" i="179"/>
  <c r="I147" i="179"/>
  <c r="J147" i="179"/>
  <c r="K147" i="179"/>
  <c r="L147" i="179"/>
  <c r="M147" i="179"/>
  <c r="I148" i="179"/>
  <c r="J148" i="179"/>
  <c r="K148" i="179"/>
  <c r="L148" i="179"/>
  <c r="M148" i="179"/>
  <c r="I149" i="179"/>
  <c r="J149" i="179"/>
  <c r="K149" i="179"/>
  <c r="L149" i="179"/>
  <c r="M149" i="179"/>
  <c r="I150" i="179"/>
  <c r="J150" i="179"/>
  <c r="K150" i="179"/>
  <c r="L150" i="179"/>
  <c r="M150" i="179"/>
  <c r="I151" i="179"/>
  <c r="J151" i="179"/>
  <c r="K151" i="179"/>
  <c r="L151" i="179"/>
  <c r="M151" i="179"/>
  <c r="I152" i="179"/>
  <c r="J152" i="179"/>
  <c r="K152" i="179"/>
  <c r="L152" i="179"/>
  <c r="M152" i="179"/>
  <c r="I153" i="179"/>
  <c r="J153" i="179"/>
  <c r="K153" i="179"/>
  <c r="L153" i="179"/>
  <c r="M153" i="179"/>
  <c r="I154" i="179"/>
  <c r="J154" i="179"/>
  <c r="K154" i="179"/>
  <c r="L154" i="179"/>
  <c r="M154" i="179"/>
  <c r="I155" i="179"/>
  <c r="J155" i="179"/>
  <c r="K155" i="179"/>
  <c r="L155" i="179"/>
  <c r="M155" i="179"/>
  <c r="I156" i="179"/>
  <c r="J156" i="179"/>
  <c r="K156" i="179"/>
  <c r="L156" i="179"/>
  <c r="M156" i="179"/>
  <c r="I157" i="179"/>
  <c r="J157" i="179"/>
  <c r="K157" i="179"/>
  <c r="L157" i="179"/>
  <c r="M157" i="179"/>
  <c r="I158" i="179"/>
  <c r="J158" i="179"/>
  <c r="K158" i="179"/>
  <c r="L158" i="179"/>
  <c r="M158" i="179"/>
  <c r="I159" i="179"/>
  <c r="J159" i="179"/>
  <c r="K159" i="179"/>
  <c r="L159" i="179"/>
  <c r="M159" i="179"/>
  <c r="I160" i="179"/>
  <c r="J160" i="179"/>
  <c r="K160" i="179"/>
  <c r="L160" i="179"/>
  <c r="M160" i="179"/>
  <c r="I161" i="179"/>
  <c r="J161" i="179"/>
  <c r="K161" i="179"/>
  <c r="L161" i="179"/>
  <c r="M161" i="179"/>
  <c r="I162" i="179"/>
  <c r="J162" i="179"/>
  <c r="K162" i="179"/>
  <c r="L162" i="179"/>
  <c r="M162" i="179"/>
  <c r="I163" i="179"/>
  <c r="J163" i="179"/>
  <c r="K163" i="179"/>
  <c r="L163" i="179"/>
  <c r="M163" i="179"/>
  <c r="I164" i="179"/>
  <c r="J164" i="179"/>
  <c r="K164" i="179"/>
  <c r="L164" i="179"/>
  <c r="M164" i="179"/>
  <c r="I165" i="179"/>
  <c r="J165" i="179"/>
  <c r="K165" i="179"/>
  <c r="L165" i="179"/>
  <c r="M165" i="179"/>
  <c r="I166" i="179"/>
  <c r="J166" i="179"/>
  <c r="K166" i="179"/>
  <c r="L166" i="179"/>
  <c r="M166" i="179"/>
  <c r="I167" i="179"/>
  <c r="J167" i="179"/>
  <c r="K167" i="179"/>
  <c r="L167" i="179"/>
  <c r="M167" i="179"/>
  <c r="I168" i="179"/>
  <c r="J168" i="179"/>
  <c r="K168" i="179"/>
  <c r="L168" i="179"/>
  <c r="M168" i="179"/>
  <c r="I169" i="179"/>
  <c r="J169" i="179"/>
  <c r="K169" i="179"/>
  <c r="L169" i="179"/>
  <c r="M169" i="179"/>
  <c r="I170" i="179"/>
  <c r="J170" i="179"/>
  <c r="K170" i="179"/>
  <c r="L170" i="179"/>
  <c r="M170" i="179"/>
  <c r="I171" i="179"/>
  <c r="J171" i="179"/>
  <c r="K171" i="179"/>
  <c r="L171" i="179"/>
  <c r="M171" i="179"/>
  <c r="I172" i="179"/>
  <c r="J172" i="179"/>
  <c r="K172" i="179"/>
  <c r="L172" i="179"/>
  <c r="M172" i="179"/>
  <c r="I173" i="179"/>
  <c r="J173" i="179"/>
  <c r="K173" i="179"/>
  <c r="L173" i="179"/>
  <c r="M173" i="179"/>
  <c r="I174" i="179"/>
  <c r="J174" i="179"/>
  <c r="K174" i="179"/>
  <c r="L174" i="179"/>
  <c r="M174" i="179"/>
  <c r="I175" i="179"/>
  <c r="J175" i="179"/>
  <c r="K175" i="179"/>
  <c r="L175" i="179"/>
  <c r="M175" i="179"/>
  <c r="I176" i="179"/>
  <c r="J176" i="179"/>
  <c r="K176" i="179"/>
  <c r="L176" i="179"/>
  <c r="M176" i="179"/>
  <c r="I177" i="179"/>
  <c r="J177" i="179"/>
  <c r="K177" i="179"/>
  <c r="L177" i="179"/>
  <c r="M177" i="179"/>
  <c r="I178" i="179"/>
  <c r="J178" i="179"/>
  <c r="K178" i="179"/>
  <c r="L178" i="179"/>
  <c r="M178" i="179"/>
  <c r="I179" i="179"/>
  <c r="J179" i="179"/>
  <c r="K179" i="179"/>
  <c r="L179" i="179"/>
  <c r="M179" i="179"/>
  <c r="I180" i="179"/>
  <c r="J180" i="179"/>
  <c r="K180" i="179"/>
  <c r="L180" i="179"/>
  <c r="M180" i="179"/>
  <c r="I181" i="179"/>
  <c r="J181" i="179"/>
  <c r="K181" i="179"/>
  <c r="L181" i="179"/>
  <c r="M181" i="179"/>
  <c r="W9" i="179"/>
  <c r="V9" i="179"/>
  <c r="U9" i="179"/>
  <c r="T9" i="179"/>
  <c r="R9" i="179"/>
  <c r="Q9" i="179"/>
  <c r="P9" i="179"/>
  <c r="O9" i="179"/>
  <c r="M9" i="179"/>
  <c r="H10" i="179"/>
  <c r="H11" i="179"/>
  <c r="H12" i="179"/>
  <c r="H13" i="179"/>
  <c r="H14" i="179"/>
  <c r="H15" i="179"/>
  <c r="H16" i="179"/>
  <c r="H17" i="179"/>
  <c r="H18" i="179"/>
  <c r="H19" i="179"/>
  <c r="H20" i="179"/>
  <c r="H21" i="179"/>
  <c r="H22" i="179"/>
  <c r="H23" i="179"/>
  <c r="H24" i="179"/>
  <c r="H25" i="179"/>
  <c r="H26" i="179"/>
  <c r="H27" i="179"/>
  <c r="H28" i="179"/>
  <c r="H29" i="179"/>
  <c r="H30" i="179"/>
  <c r="H31" i="179"/>
  <c r="H32" i="179"/>
  <c r="H33" i="179"/>
  <c r="H34" i="179"/>
  <c r="H35" i="179"/>
  <c r="H36" i="179"/>
  <c r="H37" i="179"/>
  <c r="H38" i="179"/>
  <c r="H39" i="179"/>
  <c r="H40" i="179"/>
  <c r="H41" i="179"/>
  <c r="H42" i="179"/>
  <c r="H43" i="179"/>
  <c r="H44" i="179"/>
  <c r="H45" i="179"/>
  <c r="H46" i="179"/>
  <c r="H47" i="179"/>
  <c r="H48" i="179"/>
  <c r="H49" i="179"/>
  <c r="H50" i="179"/>
  <c r="H51" i="179"/>
  <c r="H52" i="179"/>
  <c r="H53" i="179"/>
  <c r="H54" i="179"/>
  <c r="H55" i="179"/>
  <c r="H56" i="179"/>
  <c r="H57" i="179"/>
  <c r="H58" i="179"/>
  <c r="H59" i="179"/>
  <c r="H60" i="179"/>
  <c r="H61" i="179"/>
  <c r="H62" i="179"/>
  <c r="H63" i="179"/>
  <c r="H64" i="179"/>
  <c r="H65" i="179"/>
  <c r="H66" i="179"/>
  <c r="H67" i="179"/>
  <c r="H68" i="179"/>
  <c r="H69" i="179"/>
  <c r="H70" i="179"/>
  <c r="H71" i="179"/>
  <c r="H72" i="179"/>
  <c r="H73" i="179"/>
  <c r="H74" i="179"/>
  <c r="H75" i="179"/>
  <c r="H76" i="179"/>
  <c r="H77" i="179"/>
  <c r="H78" i="179"/>
  <c r="H79" i="179"/>
  <c r="H80" i="179"/>
  <c r="H81" i="179"/>
  <c r="H82" i="179"/>
  <c r="H83" i="179"/>
  <c r="H84" i="179"/>
  <c r="H85" i="179"/>
  <c r="H86" i="179"/>
  <c r="H87" i="179"/>
  <c r="H88" i="179"/>
  <c r="H89" i="179"/>
  <c r="H90" i="179"/>
  <c r="H91" i="179"/>
  <c r="H92" i="179"/>
  <c r="H93" i="179"/>
  <c r="H94" i="179"/>
  <c r="H95" i="179"/>
  <c r="H96" i="179"/>
  <c r="H97" i="179"/>
  <c r="H98" i="179"/>
  <c r="H99" i="179"/>
  <c r="H100" i="179"/>
  <c r="H101" i="179"/>
  <c r="H102" i="179"/>
  <c r="H103" i="179"/>
  <c r="H104" i="179"/>
  <c r="H105" i="179"/>
  <c r="H106" i="179"/>
  <c r="H107" i="179"/>
  <c r="H108" i="179"/>
  <c r="H109" i="179"/>
  <c r="H110" i="179"/>
  <c r="H111" i="179"/>
  <c r="H112" i="179"/>
  <c r="H113" i="179"/>
  <c r="H114" i="179"/>
  <c r="H115" i="179"/>
  <c r="H116" i="179"/>
  <c r="H117" i="179"/>
  <c r="H118" i="179"/>
  <c r="H119" i="179"/>
  <c r="H120" i="179"/>
  <c r="H121" i="179"/>
  <c r="H122" i="179"/>
  <c r="H123" i="179"/>
  <c r="H124" i="179"/>
  <c r="H125" i="179"/>
  <c r="H126" i="179"/>
  <c r="H127" i="179"/>
  <c r="H128" i="179"/>
  <c r="H129" i="179"/>
  <c r="H130" i="179"/>
  <c r="H131" i="179"/>
  <c r="H132" i="179"/>
  <c r="H133" i="179"/>
  <c r="H134" i="179"/>
  <c r="H135" i="179"/>
  <c r="H136" i="179"/>
  <c r="H137" i="179"/>
  <c r="H138" i="179"/>
  <c r="H139" i="179"/>
  <c r="H140" i="179"/>
  <c r="H141" i="179"/>
  <c r="H142" i="179"/>
  <c r="H143" i="179"/>
  <c r="H144" i="179"/>
  <c r="H145" i="179"/>
  <c r="H146" i="179"/>
  <c r="H147" i="179"/>
  <c r="H148" i="179"/>
  <c r="H149" i="179"/>
  <c r="H150" i="179"/>
  <c r="H151" i="179"/>
  <c r="H152" i="179"/>
  <c r="H153" i="179"/>
  <c r="H154" i="179"/>
  <c r="H155" i="179"/>
  <c r="H156" i="179"/>
  <c r="H157" i="179"/>
  <c r="H158" i="179"/>
  <c r="H159" i="179"/>
  <c r="H160" i="179"/>
  <c r="H161" i="179"/>
  <c r="H162" i="179"/>
  <c r="H163" i="179"/>
  <c r="H164" i="179"/>
  <c r="H165" i="179"/>
  <c r="H166" i="179"/>
  <c r="H167" i="179"/>
  <c r="H168" i="179"/>
  <c r="H169" i="179"/>
  <c r="H170" i="179"/>
  <c r="H171" i="179"/>
  <c r="H172" i="179"/>
  <c r="H173" i="179"/>
  <c r="H174" i="179"/>
  <c r="H175" i="179"/>
  <c r="H176" i="179"/>
  <c r="H177" i="179"/>
  <c r="H178" i="179"/>
  <c r="H179" i="179"/>
  <c r="H180" i="179"/>
  <c r="H181" i="179"/>
  <c r="H9" i="179"/>
  <c r="G9" i="179"/>
  <c r="L9" i="179"/>
  <c r="J9" i="179"/>
  <c r="S9" i="179"/>
  <c r="N9" i="179"/>
  <c r="I9" i="179"/>
  <c r="D9" i="179"/>
  <c r="A10" i="179"/>
  <c r="B10" i="179"/>
  <c r="C10" i="179"/>
  <c r="A11" i="179"/>
  <c r="B11" i="179"/>
  <c r="C11" i="179"/>
  <c r="A12" i="179"/>
  <c r="B12" i="179"/>
  <c r="C12" i="179"/>
  <c r="A13" i="179"/>
  <c r="B13" i="179"/>
  <c r="C13" i="179"/>
  <c r="A14" i="179"/>
  <c r="B14" i="179"/>
  <c r="C14" i="179"/>
  <c r="A15" i="179"/>
  <c r="B15" i="179"/>
  <c r="C15" i="179"/>
  <c r="A16" i="179"/>
  <c r="B16" i="179"/>
  <c r="C16" i="179"/>
  <c r="A17" i="179"/>
  <c r="B17" i="179"/>
  <c r="C17" i="179"/>
  <c r="A18" i="179"/>
  <c r="B18" i="179"/>
  <c r="C18" i="179"/>
  <c r="A19" i="179"/>
  <c r="B19" i="179"/>
  <c r="C19" i="179"/>
  <c r="A20" i="179"/>
  <c r="B20" i="179"/>
  <c r="C20" i="179"/>
  <c r="A21" i="179"/>
  <c r="B21" i="179"/>
  <c r="C21" i="179"/>
  <c r="A22" i="179"/>
  <c r="B22" i="179"/>
  <c r="C22" i="179"/>
  <c r="A23" i="179"/>
  <c r="B23" i="179"/>
  <c r="C23" i="179"/>
  <c r="A24" i="179"/>
  <c r="B24" i="179"/>
  <c r="C24" i="179"/>
  <c r="A25" i="179"/>
  <c r="B25" i="179"/>
  <c r="C25" i="179"/>
  <c r="A26" i="179"/>
  <c r="B26" i="179"/>
  <c r="C26" i="179"/>
  <c r="A27" i="179"/>
  <c r="B27" i="179"/>
  <c r="C27" i="179"/>
  <c r="A28" i="179"/>
  <c r="B28" i="179"/>
  <c r="C28" i="179"/>
  <c r="A29" i="179"/>
  <c r="B29" i="179"/>
  <c r="C29" i="179"/>
  <c r="A30" i="179"/>
  <c r="B30" i="179"/>
  <c r="C30" i="179"/>
  <c r="A31" i="179"/>
  <c r="B31" i="179"/>
  <c r="C31" i="179"/>
  <c r="A32" i="179"/>
  <c r="B32" i="179"/>
  <c r="C32" i="179"/>
  <c r="A33" i="179"/>
  <c r="B33" i="179"/>
  <c r="C33" i="179"/>
  <c r="A34" i="179"/>
  <c r="B34" i="179"/>
  <c r="C34" i="179"/>
  <c r="A35" i="179"/>
  <c r="B35" i="179"/>
  <c r="C35" i="179"/>
  <c r="A36" i="179"/>
  <c r="B36" i="179"/>
  <c r="C36" i="179"/>
  <c r="A37" i="179"/>
  <c r="B37" i="179"/>
  <c r="C37" i="179"/>
  <c r="A38" i="179"/>
  <c r="B38" i="179"/>
  <c r="C38" i="179"/>
  <c r="A39" i="179"/>
  <c r="B39" i="179"/>
  <c r="C39" i="179"/>
  <c r="A40" i="179"/>
  <c r="B40" i="179"/>
  <c r="C40" i="179"/>
  <c r="A41" i="179"/>
  <c r="B41" i="179"/>
  <c r="C41" i="179"/>
  <c r="A42" i="179"/>
  <c r="B42" i="179"/>
  <c r="C42" i="179"/>
  <c r="A43" i="179"/>
  <c r="B43" i="179"/>
  <c r="C43" i="179"/>
  <c r="A44" i="179"/>
  <c r="B44" i="179"/>
  <c r="C44" i="179"/>
  <c r="A45" i="179"/>
  <c r="B45" i="179"/>
  <c r="C45" i="179"/>
  <c r="A46" i="179"/>
  <c r="B46" i="179"/>
  <c r="C46" i="179"/>
  <c r="A47" i="179"/>
  <c r="B47" i="179"/>
  <c r="C47" i="179"/>
  <c r="A48" i="179"/>
  <c r="B48" i="179"/>
  <c r="C48" i="179"/>
  <c r="A49" i="179"/>
  <c r="B49" i="179"/>
  <c r="C49" i="179"/>
  <c r="A50" i="179"/>
  <c r="B50" i="179"/>
  <c r="C50" i="179"/>
  <c r="A51" i="179"/>
  <c r="B51" i="179"/>
  <c r="C51" i="179"/>
  <c r="A52" i="179"/>
  <c r="B52" i="179"/>
  <c r="C52" i="179"/>
  <c r="A53" i="179"/>
  <c r="B53" i="179"/>
  <c r="C53" i="179"/>
  <c r="A54" i="179"/>
  <c r="B54" i="179"/>
  <c r="C54" i="179"/>
  <c r="A55" i="179"/>
  <c r="B55" i="179"/>
  <c r="C55" i="179"/>
  <c r="A56" i="179"/>
  <c r="B56" i="179"/>
  <c r="C56" i="179"/>
  <c r="A57" i="179"/>
  <c r="B57" i="179"/>
  <c r="C57" i="179"/>
  <c r="A58" i="179"/>
  <c r="B58" i="179"/>
  <c r="C58" i="179"/>
  <c r="A59" i="179"/>
  <c r="B59" i="179"/>
  <c r="C59" i="179"/>
  <c r="A60" i="179"/>
  <c r="B60" i="179"/>
  <c r="C60" i="179"/>
  <c r="A61" i="179"/>
  <c r="B61" i="179"/>
  <c r="C61" i="179"/>
  <c r="A62" i="179"/>
  <c r="B62" i="179"/>
  <c r="C62" i="179"/>
  <c r="A63" i="179"/>
  <c r="B63" i="179"/>
  <c r="C63" i="179"/>
  <c r="A64" i="179"/>
  <c r="B64" i="179"/>
  <c r="C64" i="179"/>
  <c r="A65" i="179"/>
  <c r="B65" i="179"/>
  <c r="C65" i="179"/>
  <c r="A66" i="179"/>
  <c r="B66" i="179"/>
  <c r="C66" i="179"/>
  <c r="A67" i="179"/>
  <c r="B67" i="179"/>
  <c r="C67" i="179"/>
  <c r="A68" i="179"/>
  <c r="B68" i="179"/>
  <c r="C68" i="179"/>
  <c r="A69" i="179"/>
  <c r="B69" i="179"/>
  <c r="C69" i="179"/>
  <c r="A70" i="179"/>
  <c r="B70" i="179"/>
  <c r="C70" i="179"/>
  <c r="A71" i="179"/>
  <c r="B71" i="179"/>
  <c r="C71" i="179"/>
  <c r="A72" i="179"/>
  <c r="B72" i="179"/>
  <c r="C72" i="179"/>
  <c r="A73" i="179"/>
  <c r="B73" i="179"/>
  <c r="C73" i="179"/>
  <c r="A74" i="179"/>
  <c r="B74" i="179"/>
  <c r="C74" i="179"/>
  <c r="A75" i="179"/>
  <c r="B75" i="179"/>
  <c r="C75" i="179"/>
  <c r="A76" i="179"/>
  <c r="B76" i="179"/>
  <c r="C76" i="179"/>
  <c r="A77" i="179"/>
  <c r="B77" i="179"/>
  <c r="C77" i="179"/>
  <c r="A78" i="179"/>
  <c r="B78" i="179"/>
  <c r="C78" i="179"/>
  <c r="A79" i="179"/>
  <c r="B79" i="179"/>
  <c r="C79" i="179"/>
  <c r="A80" i="179"/>
  <c r="B80" i="179"/>
  <c r="C80" i="179"/>
  <c r="A81" i="179"/>
  <c r="B81" i="179"/>
  <c r="C81" i="179"/>
  <c r="A82" i="179"/>
  <c r="B82" i="179"/>
  <c r="C82" i="179"/>
  <c r="A83" i="179"/>
  <c r="B83" i="179"/>
  <c r="C83" i="179"/>
  <c r="A84" i="179"/>
  <c r="B84" i="179"/>
  <c r="C84" i="179"/>
  <c r="A85" i="179"/>
  <c r="B85" i="179"/>
  <c r="C85" i="179"/>
  <c r="A86" i="179"/>
  <c r="B86" i="179"/>
  <c r="C86" i="179"/>
  <c r="A87" i="179"/>
  <c r="B87" i="179"/>
  <c r="C87" i="179"/>
  <c r="A88" i="179"/>
  <c r="B88" i="179"/>
  <c r="C88" i="179"/>
  <c r="A89" i="179"/>
  <c r="B89" i="179"/>
  <c r="C89" i="179"/>
  <c r="A90" i="179"/>
  <c r="B90" i="179"/>
  <c r="C90" i="179"/>
  <c r="A91" i="179"/>
  <c r="B91" i="179"/>
  <c r="C91" i="179"/>
  <c r="A92" i="179"/>
  <c r="B92" i="179"/>
  <c r="C92" i="179"/>
  <c r="A93" i="179"/>
  <c r="B93" i="179"/>
  <c r="C93" i="179"/>
  <c r="A94" i="179"/>
  <c r="B94" i="179"/>
  <c r="C94" i="179"/>
  <c r="A95" i="179"/>
  <c r="B95" i="179"/>
  <c r="C95" i="179"/>
  <c r="A96" i="179"/>
  <c r="B96" i="179"/>
  <c r="C96" i="179"/>
  <c r="A97" i="179"/>
  <c r="B97" i="179"/>
  <c r="C97" i="179"/>
  <c r="A98" i="179"/>
  <c r="B98" i="179"/>
  <c r="C98" i="179"/>
  <c r="A99" i="179"/>
  <c r="B99" i="179"/>
  <c r="C99" i="179"/>
  <c r="A100" i="179"/>
  <c r="B100" i="179"/>
  <c r="C100" i="179"/>
  <c r="A101" i="179"/>
  <c r="B101" i="179"/>
  <c r="C101" i="179"/>
  <c r="A102" i="179"/>
  <c r="B102" i="179"/>
  <c r="C102" i="179"/>
  <c r="A103" i="179"/>
  <c r="B103" i="179"/>
  <c r="C103" i="179"/>
  <c r="A104" i="179"/>
  <c r="B104" i="179"/>
  <c r="C104" i="179"/>
  <c r="A105" i="179"/>
  <c r="B105" i="179"/>
  <c r="C105" i="179"/>
  <c r="A106" i="179"/>
  <c r="B106" i="179"/>
  <c r="C106" i="179"/>
  <c r="A107" i="179"/>
  <c r="B107" i="179"/>
  <c r="C107" i="179"/>
  <c r="A108" i="179"/>
  <c r="B108" i="179"/>
  <c r="C108" i="179"/>
  <c r="A109" i="179"/>
  <c r="B109" i="179"/>
  <c r="C109" i="179"/>
  <c r="A110" i="179"/>
  <c r="B110" i="179"/>
  <c r="C110" i="179"/>
  <c r="A111" i="179"/>
  <c r="B111" i="179"/>
  <c r="C111" i="179"/>
  <c r="A112" i="179"/>
  <c r="B112" i="179"/>
  <c r="C112" i="179"/>
  <c r="A113" i="179"/>
  <c r="B113" i="179"/>
  <c r="C113" i="179"/>
  <c r="A114" i="179"/>
  <c r="B114" i="179"/>
  <c r="C114" i="179"/>
  <c r="A115" i="179"/>
  <c r="B115" i="179"/>
  <c r="C115" i="179"/>
  <c r="A116" i="179"/>
  <c r="B116" i="179"/>
  <c r="C116" i="179"/>
  <c r="A117" i="179"/>
  <c r="B117" i="179"/>
  <c r="C117" i="179"/>
  <c r="A118" i="179"/>
  <c r="B118" i="179"/>
  <c r="C118" i="179"/>
  <c r="A119" i="179"/>
  <c r="B119" i="179"/>
  <c r="C119" i="179"/>
  <c r="A120" i="179"/>
  <c r="B120" i="179"/>
  <c r="C120" i="179"/>
  <c r="A121" i="179"/>
  <c r="B121" i="179"/>
  <c r="C121" i="179"/>
  <c r="A122" i="179"/>
  <c r="B122" i="179"/>
  <c r="C122" i="179"/>
  <c r="A123" i="179"/>
  <c r="B123" i="179"/>
  <c r="C123" i="179"/>
  <c r="A124" i="179"/>
  <c r="B124" i="179"/>
  <c r="C124" i="179"/>
  <c r="A125" i="179"/>
  <c r="B125" i="179"/>
  <c r="C125" i="179"/>
  <c r="A126" i="179"/>
  <c r="B126" i="179"/>
  <c r="C126" i="179"/>
  <c r="A127" i="179"/>
  <c r="B127" i="179"/>
  <c r="C127" i="179"/>
  <c r="A128" i="179"/>
  <c r="B128" i="179"/>
  <c r="C128" i="179"/>
  <c r="A129" i="179"/>
  <c r="B129" i="179"/>
  <c r="C129" i="179"/>
  <c r="A130" i="179"/>
  <c r="B130" i="179"/>
  <c r="C130" i="179"/>
  <c r="A131" i="179"/>
  <c r="B131" i="179"/>
  <c r="C131" i="179"/>
  <c r="A132" i="179"/>
  <c r="B132" i="179"/>
  <c r="C132" i="179"/>
  <c r="A133" i="179"/>
  <c r="B133" i="179"/>
  <c r="C133" i="179"/>
  <c r="A134" i="179"/>
  <c r="B134" i="179"/>
  <c r="C134" i="179"/>
  <c r="A135" i="179"/>
  <c r="B135" i="179"/>
  <c r="C135" i="179"/>
  <c r="A136" i="179"/>
  <c r="B136" i="179"/>
  <c r="C136" i="179"/>
  <c r="A137" i="179"/>
  <c r="B137" i="179"/>
  <c r="C137" i="179"/>
  <c r="A138" i="179"/>
  <c r="B138" i="179"/>
  <c r="C138" i="179"/>
  <c r="A139" i="179"/>
  <c r="B139" i="179"/>
  <c r="C139" i="179"/>
  <c r="A140" i="179"/>
  <c r="B140" i="179"/>
  <c r="C140" i="179"/>
  <c r="A141" i="179"/>
  <c r="B141" i="179"/>
  <c r="C141" i="179"/>
  <c r="A142" i="179"/>
  <c r="B142" i="179"/>
  <c r="C142" i="179"/>
  <c r="A143" i="179"/>
  <c r="B143" i="179"/>
  <c r="C143" i="179"/>
  <c r="A144" i="179"/>
  <c r="B144" i="179"/>
  <c r="C144" i="179"/>
  <c r="A145" i="179"/>
  <c r="B145" i="179"/>
  <c r="C145" i="179"/>
  <c r="A146" i="179"/>
  <c r="B146" i="179"/>
  <c r="C146" i="179"/>
  <c r="A147" i="179"/>
  <c r="B147" i="179"/>
  <c r="C147" i="179"/>
  <c r="A148" i="179"/>
  <c r="B148" i="179"/>
  <c r="C148" i="179"/>
  <c r="A149" i="179"/>
  <c r="B149" i="179"/>
  <c r="C149" i="179"/>
  <c r="A150" i="179"/>
  <c r="B150" i="179"/>
  <c r="C150" i="179"/>
  <c r="A151" i="179"/>
  <c r="B151" i="179"/>
  <c r="C151" i="179"/>
  <c r="A152" i="179"/>
  <c r="B152" i="179"/>
  <c r="C152" i="179"/>
  <c r="A153" i="179"/>
  <c r="B153" i="179"/>
  <c r="C153" i="179"/>
  <c r="A154" i="179"/>
  <c r="B154" i="179"/>
  <c r="C154" i="179"/>
  <c r="A155" i="179"/>
  <c r="B155" i="179"/>
  <c r="C155" i="179"/>
  <c r="A156" i="179"/>
  <c r="B156" i="179"/>
  <c r="C156" i="179"/>
  <c r="A157" i="179"/>
  <c r="B157" i="179"/>
  <c r="C157" i="179"/>
  <c r="A158" i="179"/>
  <c r="B158" i="179"/>
  <c r="C158" i="179"/>
  <c r="A159" i="179"/>
  <c r="B159" i="179"/>
  <c r="C159" i="179"/>
  <c r="A160" i="179"/>
  <c r="B160" i="179"/>
  <c r="C160" i="179"/>
  <c r="A161" i="179"/>
  <c r="B161" i="179"/>
  <c r="C161" i="179"/>
  <c r="A162" i="179"/>
  <c r="B162" i="179"/>
  <c r="C162" i="179"/>
  <c r="A163" i="179"/>
  <c r="B163" i="179"/>
  <c r="C163" i="179"/>
  <c r="A164" i="179"/>
  <c r="B164" i="179"/>
  <c r="C164" i="179"/>
  <c r="A165" i="179"/>
  <c r="B165" i="179"/>
  <c r="C165" i="179"/>
  <c r="A166" i="179"/>
  <c r="B166" i="179"/>
  <c r="C166" i="179"/>
  <c r="A167" i="179"/>
  <c r="B167" i="179"/>
  <c r="C167" i="179"/>
  <c r="A168" i="179"/>
  <c r="B168" i="179"/>
  <c r="C168" i="179"/>
  <c r="A169" i="179"/>
  <c r="B169" i="179"/>
  <c r="C169" i="179"/>
  <c r="A170" i="179"/>
  <c r="B170" i="179"/>
  <c r="C170" i="179"/>
  <c r="A171" i="179"/>
  <c r="B171" i="179"/>
  <c r="C171" i="179"/>
  <c r="A172" i="179"/>
  <c r="B172" i="179"/>
  <c r="C172" i="179"/>
  <c r="A173" i="179"/>
  <c r="B173" i="179"/>
  <c r="C173" i="179"/>
  <c r="A174" i="179"/>
  <c r="B174" i="179"/>
  <c r="C174" i="179"/>
  <c r="A175" i="179"/>
  <c r="B175" i="179"/>
  <c r="C175" i="179"/>
  <c r="A176" i="179"/>
  <c r="B176" i="179"/>
  <c r="C176" i="179"/>
  <c r="A177" i="179"/>
  <c r="B177" i="179"/>
  <c r="C177" i="179"/>
  <c r="A178" i="179"/>
  <c r="B178" i="179"/>
  <c r="C178" i="179"/>
  <c r="A179" i="179"/>
  <c r="B179" i="179"/>
  <c r="C179" i="179"/>
  <c r="A180" i="179"/>
  <c r="B180" i="179"/>
  <c r="C180" i="179"/>
  <c r="A181" i="179"/>
  <c r="B181" i="179"/>
  <c r="C181" i="179"/>
  <c r="D179" i="179"/>
  <c r="E179" i="179"/>
  <c r="F179" i="179"/>
  <c r="G179" i="179"/>
  <c r="D180" i="179"/>
  <c r="E180" i="179"/>
  <c r="F180" i="179"/>
  <c r="G180" i="179"/>
  <c r="D181" i="179"/>
  <c r="E181" i="179"/>
  <c r="F181" i="179"/>
  <c r="G181" i="179"/>
  <c r="D115" i="179"/>
  <c r="E115" i="179"/>
  <c r="F115" i="179"/>
  <c r="G115" i="179"/>
  <c r="D116" i="179"/>
  <c r="E116" i="179"/>
  <c r="F116" i="179"/>
  <c r="G116" i="179"/>
  <c r="D117" i="179"/>
  <c r="E117" i="179"/>
  <c r="F117" i="179"/>
  <c r="G117" i="179"/>
  <c r="D118" i="179"/>
  <c r="E118" i="179"/>
  <c r="F118" i="179"/>
  <c r="G118" i="179"/>
  <c r="D119" i="179"/>
  <c r="E119" i="179"/>
  <c r="F119" i="179"/>
  <c r="G119" i="179"/>
  <c r="D120" i="179"/>
  <c r="E120" i="179"/>
  <c r="F120" i="179"/>
  <c r="G120" i="179"/>
  <c r="D121" i="179"/>
  <c r="E121" i="179"/>
  <c r="F121" i="179"/>
  <c r="G121" i="179"/>
  <c r="D122" i="179"/>
  <c r="E122" i="179"/>
  <c r="F122" i="179"/>
  <c r="G122" i="179"/>
  <c r="D123" i="179"/>
  <c r="E123" i="179"/>
  <c r="F123" i="179"/>
  <c r="G123" i="179"/>
  <c r="D124" i="179"/>
  <c r="E124" i="179"/>
  <c r="F124" i="179"/>
  <c r="G124" i="179"/>
  <c r="D125" i="179"/>
  <c r="E125" i="179"/>
  <c r="F125" i="179"/>
  <c r="G125" i="179"/>
  <c r="D126" i="179"/>
  <c r="E126" i="179"/>
  <c r="F126" i="179"/>
  <c r="G126" i="179"/>
  <c r="D127" i="179"/>
  <c r="E127" i="179"/>
  <c r="F127" i="179"/>
  <c r="G127" i="179"/>
  <c r="D128" i="179"/>
  <c r="E128" i="179"/>
  <c r="F128" i="179"/>
  <c r="G128" i="179"/>
  <c r="D129" i="179"/>
  <c r="E129" i="179"/>
  <c r="F129" i="179"/>
  <c r="G129" i="179"/>
  <c r="D130" i="179"/>
  <c r="E130" i="179"/>
  <c r="F130" i="179"/>
  <c r="G130" i="179"/>
  <c r="D131" i="179"/>
  <c r="E131" i="179"/>
  <c r="F131" i="179"/>
  <c r="G131" i="179"/>
  <c r="D132" i="179"/>
  <c r="E132" i="179"/>
  <c r="F132" i="179"/>
  <c r="G132" i="179"/>
  <c r="D133" i="179"/>
  <c r="E133" i="179"/>
  <c r="F133" i="179"/>
  <c r="G133" i="179"/>
  <c r="D134" i="179"/>
  <c r="E134" i="179"/>
  <c r="F134" i="179"/>
  <c r="G134" i="179"/>
  <c r="D135" i="179"/>
  <c r="E135" i="179"/>
  <c r="F135" i="179"/>
  <c r="G135" i="179"/>
  <c r="D136" i="179"/>
  <c r="E136" i="179"/>
  <c r="F136" i="179"/>
  <c r="G136" i="179"/>
  <c r="D137" i="179"/>
  <c r="E137" i="179"/>
  <c r="F137" i="179"/>
  <c r="G137" i="179"/>
  <c r="D138" i="179"/>
  <c r="E138" i="179"/>
  <c r="F138" i="179"/>
  <c r="G138" i="179"/>
  <c r="D139" i="179"/>
  <c r="E139" i="179"/>
  <c r="F139" i="179"/>
  <c r="G139" i="179"/>
  <c r="D140" i="179"/>
  <c r="E140" i="179"/>
  <c r="F140" i="179"/>
  <c r="G140" i="179"/>
  <c r="D141" i="179"/>
  <c r="E141" i="179"/>
  <c r="F141" i="179"/>
  <c r="G141" i="179"/>
  <c r="D142" i="179"/>
  <c r="E142" i="179"/>
  <c r="F142" i="179"/>
  <c r="G142" i="179"/>
  <c r="D143" i="179"/>
  <c r="E143" i="179"/>
  <c r="F143" i="179"/>
  <c r="G143" i="179"/>
  <c r="D144" i="179"/>
  <c r="E144" i="179"/>
  <c r="F144" i="179"/>
  <c r="G144" i="179"/>
  <c r="D145" i="179"/>
  <c r="E145" i="179"/>
  <c r="F145" i="179"/>
  <c r="G145" i="179"/>
  <c r="D146" i="179"/>
  <c r="E146" i="179"/>
  <c r="F146" i="179"/>
  <c r="G146" i="179"/>
  <c r="D147" i="179"/>
  <c r="E147" i="179"/>
  <c r="F147" i="179"/>
  <c r="G147" i="179"/>
  <c r="D148" i="179"/>
  <c r="E148" i="179"/>
  <c r="F148" i="179"/>
  <c r="G148" i="179"/>
  <c r="D149" i="179"/>
  <c r="E149" i="179"/>
  <c r="F149" i="179"/>
  <c r="G149" i="179"/>
  <c r="D150" i="179"/>
  <c r="E150" i="179"/>
  <c r="F150" i="179"/>
  <c r="G150" i="179"/>
  <c r="D151" i="179"/>
  <c r="E151" i="179"/>
  <c r="F151" i="179"/>
  <c r="G151" i="179"/>
  <c r="D152" i="179"/>
  <c r="E152" i="179"/>
  <c r="F152" i="179"/>
  <c r="G152" i="179"/>
  <c r="D153" i="179"/>
  <c r="E153" i="179"/>
  <c r="F153" i="179"/>
  <c r="G153" i="179"/>
  <c r="D154" i="179"/>
  <c r="E154" i="179"/>
  <c r="F154" i="179"/>
  <c r="G154" i="179"/>
  <c r="D155" i="179"/>
  <c r="E155" i="179"/>
  <c r="F155" i="179"/>
  <c r="G155" i="179"/>
  <c r="D156" i="179"/>
  <c r="E156" i="179"/>
  <c r="F156" i="179"/>
  <c r="G156" i="179"/>
  <c r="D157" i="179"/>
  <c r="E157" i="179"/>
  <c r="F157" i="179"/>
  <c r="G157" i="179"/>
  <c r="D158" i="179"/>
  <c r="E158" i="179"/>
  <c r="F158" i="179"/>
  <c r="G158" i="179"/>
  <c r="D159" i="179"/>
  <c r="E159" i="179"/>
  <c r="F159" i="179"/>
  <c r="G159" i="179"/>
  <c r="D160" i="179"/>
  <c r="E160" i="179"/>
  <c r="F160" i="179"/>
  <c r="G160" i="179"/>
  <c r="D161" i="179"/>
  <c r="E161" i="179"/>
  <c r="F161" i="179"/>
  <c r="G161" i="179"/>
  <c r="D162" i="179"/>
  <c r="E162" i="179"/>
  <c r="F162" i="179"/>
  <c r="G162" i="179"/>
  <c r="D163" i="179"/>
  <c r="E163" i="179"/>
  <c r="F163" i="179"/>
  <c r="G163" i="179"/>
  <c r="D164" i="179"/>
  <c r="E164" i="179"/>
  <c r="F164" i="179"/>
  <c r="G164" i="179"/>
  <c r="D165" i="179"/>
  <c r="E165" i="179"/>
  <c r="F165" i="179"/>
  <c r="G165" i="179"/>
  <c r="D166" i="179"/>
  <c r="E166" i="179"/>
  <c r="F166" i="179"/>
  <c r="G166" i="179"/>
  <c r="D167" i="179"/>
  <c r="E167" i="179"/>
  <c r="F167" i="179"/>
  <c r="G167" i="179"/>
  <c r="D168" i="179"/>
  <c r="E168" i="179"/>
  <c r="F168" i="179"/>
  <c r="G168" i="179"/>
  <c r="D169" i="179"/>
  <c r="E169" i="179"/>
  <c r="F169" i="179"/>
  <c r="G169" i="179"/>
  <c r="D170" i="179"/>
  <c r="E170" i="179"/>
  <c r="F170" i="179"/>
  <c r="G170" i="179"/>
  <c r="D171" i="179"/>
  <c r="E171" i="179"/>
  <c r="F171" i="179"/>
  <c r="G171" i="179"/>
  <c r="D172" i="179"/>
  <c r="E172" i="179"/>
  <c r="F172" i="179"/>
  <c r="G172" i="179"/>
  <c r="D173" i="179"/>
  <c r="E173" i="179"/>
  <c r="F173" i="179"/>
  <c r="G173" i="179"/>
  <c r="D174" i="179"/>
  <c r="E174" i="179"/>
  <c r="F174" i="179"/>
  <c r="G174" i="179"/>
  <c r="D175" i="179"/>
  <c r="E175" i="179"/>
  <c r="F175" i="179"/>
  <c r="G175" i="179"/>
  <c r="D176" i="179"/>
  <c r="E176" i="179"/>
  <c r="F176" i="179"/>
  <c r="G176" i="179"/>
  <c r="D177" i="179"/>
  <c r="E177" i="179"/>
  <c r="F177" i="179"/>
  <c r="G177" i="179"/>
  <c r="D178" i="179"/>
  <c r="E178" i="179"/>
  <c r="F178" i="179"/>
  <c r="G178" i="179"/>
  <c r="D10" i="179"/>
  <c r="E10" i="179"/>
  <c r="G10" i="179"/>
  <c r="D11" i="179"/>
  <c r="E11" i="179"/>
  <c r="G11" i="179"/>
  <c r="D12" i="179"/>
  <c r="E12" i="179"/>
  <c r="G12" i="179"/>
  <c r="D13" i="179"/>
  <c r="E13" i="179"/>
  <c r="F13" i="179"/>
  <c r="G13" i="179"/>
  <c r="D14" i="179"/>
  <c r="E14" i="179"/>
  <c r="F14" i="179"/>
  <c r="G14" i="179"/>
  <c r="D15" i="179"/>
  <c r="E15" i="179"/>
  <c r="F15" i="179"/>
  <c r="G15" i="179"/>
  <c r="D16" i="179"/>
  <c r="E16" i="179"/>
  <c r="F16" i="179"/>
  <c r="G16" i="179"/>
  <c r="D17" i="179"/>
  <c r="E17" i="179"/>
  <c r="F17" i="179"/>
  <c r="G17" i="179"/>
  <c r="D18" i="179"/>
  <c r="E18" i="179"/>
  <c r="F18" i="179"/>
  <c r="G18" i="179"/>
  <c r="D19" i="179"/>
  <c r="E19" i="179"/>
  <c r="F19" i="179"/>
  <c r="G19" i="179"/>
  <c r="D20" i="179"/>
  <c r="E20" i="179"/>
  <c r="F20" i="179"/>
  <c r="G20" i="179"/>
  <c r="D21" i="179"/>
  <c r="E21" i="179"/>
  <c r="F21" i="179"/>
  <c r="G21" i="179"/>
  <c r="D22" i="179"/>
  <c r="E22" i="179"/>
  <c r="F22" i="179"/>
  <c r="G22" i="179"/>
  <c r="D23" i="179"/>
  <c r="E23" i="179"/>
  <c r="F23" i="179"/>
  <c r="G23" i="179"/>
  <c r="D24" i="179"/>
  <c r="E24" i="179"/>
  <c r="F24" i="179"/>
  <c r="G24" i="179"/>
  <c r="D25" i="179"/>
  <c r="E25" i="179"/>
  <c r="F25" i="179"/>
  <c r="G25" i="179"/>
  <c r="D26" i="179"/>
  <c r="E26" i="179"/>
  <c r="F26" i="179"/>
  <c r="G26" i="179"/>
  <c r="D27" i="179"/>
  <c r="E27" i="179"/>
  <c r="F27" i="179"/>
  <c r="G27" i="179"/>
  <c r="D28" i="179"/>
  <c r="E28" i="179"/>
  <c r="F28" i="179"/>
  <c r="G28" i="179"/>
  <c r="D29" i="179"/>
  <c r="E29" i="179"/>
  <c r="F29" i="179"/>
  <c r="G29" i="179"/>
  <c r="D30" i="179"/>
  <c r="E30" i="179"/>
  <c r="F30" i="179"/>
  <c r="G30" i="179"/>
  <c r="D31" i="179"/>
  <c r="E31" i="179"/>
  <c r="F31" i="179"/>
  <c r="G31" i="179"/>
  <c r="D32" i="179"/>
  <c r="E32" i="179"/>
  <c r="F32" i="179"/>
  <c r="G32" i="179"/>
  <c r="D33" i="179"/>
  <c r="E33" i="179"/>
  <c r="F33" i="179"/>
  <c r="G33" i="179"/>
  <c r="D34" i="179"/>
  <c r="E34" i="179"/>
  <c r="F34" i="179"/>
  <c r="G34" i="179"/>
  <c r="D35" i="179"/>
  <c r="E35" i="179"/>
  <c r="F35" i="179"/>
  <c r="G35" i="179"/>
  <c r="D36" i="179"/>
  <c r="E36" i="179"/>
  <c r="F36" i="179"/>
  <c r="G36" i="179"/>
  <c r="D37" i="179"/>
  <c r="E37" i="179"/>
  <c r="F37" i="179"/>
  <c r="G37" i="179"/>
  <c r="D38" i="179"/>
  <c r="E38" i="179"/>
  <c r="F38" i="179"/>
  <c r="G38" i="179"/>
  <c r="D39" i="179"/>
  <c r="E39" i="179"/>
  <c r="F39" i="179"/>
  <c r="G39" i="179"/>
  <c r="D40" i="179"/>
  <c r="E40" i="179"/>
  <c r="F40" i="179"/>
  <c r="G40" i="179"/>
  <c r="D41" i="179"/>
  <c r="E41" i="179"/>
  <c r="F41" i="179"/>
  <c r="G41" i="179"/>
  <c r="D42" i="179"/>
  <c r="E42" i="179"/>
  <c r="F42" i="179"/>
  <c r="G42" i="179"/>
  <c r="D43" i="179"/>
  <c r="E43" i="179"/>
  <c r="F43" i="179"/>
  <c r="G43" i="179"/>
  <c r="D44" i="179"/>
  <c r="E44" i="179"/>
  <c r="F44" i="179"/>
  <c r="G44" i="179"/>
  <c r="D45" i="179"/>
  <c r="E45" i="179"/>
  <c r="F45" i="179"/>
  <c r="G45" i="179"/>
  <c r="D46" i="179"/>
  <c r="E46" i="179"/>
  <c r="F46" i="179"/>
  <c r="G46" i="179"/>
  <c r="D47" i="179"/>
  <c r="E47" i="179"/>
  <c r="F47" i="179"/>
  <c r="G47" i="179"/>
  <c r="D48" i="179"/>
  <c r="E48" i="179"/>
  <c r="F48" i="179"/>
  <c r="G48" i="179"/>
  <c r="D49" i="179"/>
  <c r="E49" i="179"/>
  <c r="F49" i="179"/>
  <c r="G49" i="179"/>
  <c r="D50" i="179"/>
  <c r="E50" i="179"/>
  <c r="F50" i="179"/>
  <c r="G50" i="179"/>
  <c r="D51" i="179"/>
  <c r="E51" i="179"/>
  <c r="F51" i="179"/>
  <c r="G51" i="179"/>
  <c r="D52" i="179"/>
  <c r="E52" i="179"/>
  <c r="F52" i="179"/>
  <c r="G52" i="179"/>
  <c r="D53" i="179"/>
  <c r="E53" i="179"/>
  <c r="F53" i="179"/>
  <c r="G53" i="179"/>
  <c r="D54" i="179"/>
  <c r="E54" i="179"/>
  <c r="F54" i="179"/>
  <c r="G54" i="179"/>
  <c r="D55" i="179"/>
  <c r="E55" i="179"/>
  <c r="F55" i="179"/>
  <c r="G55" i="179"/>
  <c r="D56" i="179"/>
  <c r="E56" i="179"/>
  <c r="F56" i="179"/>
  <c r="G56" i="179"/>
  <c r="D57" i="179"/>
  <c r="E57" i="179"/>
  <c r="F57" i="179"/>
  <c r="G57" i="179"/>
  <c r="D58" i="179"/>
  <c r="E58" i="179"/>
  <c r="F58" i="179"/>
  <c r="G58" i="179"/>
  <c r="D59" i="179"/>
  <c r="E59" i="179"/>
  <c r="F59" i="179"/>
  <c r="G59" i="179"/>
  <c r="D60" i="179"/>
  <c r="E60" i="179"/>
  <c r="F60" i="179"/>
  <c r="G60" i="179"/>
  <c r="D61" i="179"/>
  <c r="E61" i="179"/>
  <c r="F61" i="179"/>
  <c r="G61" i="179"/>
  <c r="D62" i="179"/>
  <c r="E62" i="179"/>
  <c r="F62" i="179"/>
  <c r="G62" i="179"/>
  <c r="D63" i="179"/>
  <c r="E63" i="179"/>
  <c r="F63" i="179"/>
  <c r="G63" i="179"/>
  <c r="D64" i="179"/>
  <c r="E64" i="179"/>
  <c r="F64" i="179"/>
  <c r="G64" i="179"/>
  <c r="D65" i="179"/>
  <c r="E65" i="179"/>
  <c r="F65" i="179"/>
  <c r="G65" i="179"/>
  <c r="D66" i="179"/>
  <c r="E66" i="179"/>
  <c r="F66" i="179"/>
  <c r="G66" i="179"/>
  <c r="D67" i="179"/>
  <c r="E67" i="179"/>
  <c r="F67" i="179"/>
  <c r="G67" i="179"/>
  <c r="D68" i="179"/>
  <c r="E68" i="179"/>
  <c r="F68" i="179"/>
  <c r="G68" i="179"/>
  <c r="D69" i="179"/>
  <c r="E69" i="179"/>
  <c r="F69" i="179"/>
  <c r="G69" i="179"/>
  <c r="D70" i="179"/>
  <c r="E70" i="179"/>
  <c r="F70" i="179"/>
  <c r="G70" i="179"/>
  <c r="D71" i="179"/>
  <c r="E71" i="179"/>
  <c r="F71" i="179"/>
  <c r="G71" i="179"/>
  <c r="D72" i="179"/>
  <c r="E72" i="179"/>
  <c r="F72" i="179"/>
  <c r="G72" i="179"/>
  <c r="D73" i="179"/>
  <c r="E73" i="179"/>
  <c r="F73" i="179"/>
  <c r="G73" i="179"/>
  <c r="D74" i="179"/>
  <c r="E74" i="179"/>
  <c r="F74" i="179"/>
  <c r="G74" i="179"/>
  <c r="D75" i="179"/>
  <c r="E75" i="179"/>
  <c r="F75" i="179"/>
  <c r="G75" i="179"/>
  <c r="D76" i="179"/>
  <c r="E76" i="179"/>
  <c r="F76" i="179"/>
  <c r="G76" i="179"/>
  <c r="D77" i="179"/>
  <c r="E77" i="179"/>
  <c r="F77" i="179"/>
  <c r="G77" i="179"/>
  <c r="D78" i="179"/>
  <c r="E78" i="179"/>
  <c r="F78" i="179"/>
  <c r="G78" i="179"/>
  <c r="D79" i="179"/>
  <c r="E79" i="179"/>
  <c r="F79" i="179"/>
  <c r="G79" i="179"/>
  <c r="D80" i="179"/>
  <c r="E80" i="179"/>
  <c r="F80" i="179"/>
  <c r="G80" i="179"/>
  <c r="D81" i="179"/>
  <c r="E81" i="179"/>
  <c r="F81" i="179"/>
  <c r="G81" i="179"/>
  <c r="D82" i="179"/>
  <c r="E82" i="179"/>
  <c r="F82" i="179"/>
  <c r="G82" i="179"/>
  <c r="D83" i="179"/>
  <c r="E83" i="179"/>
  <c r="F83" i="179"/>
  <c r="G83" i="179"/>
  <c r="D84" i="179"/>
  <c r="E84" i="179"/>
  <c r="F84" i="179"/>
  <c r="G84" i="179"/>
  <c r="D85" i="179"/>
  <c r="E85" i="179"/>
  <c r="F85" i="179"/>
  <c r="G85" i="179"/>
  <c r="D86" i="179"/>
  <c r="E86" i="179"/>
  <c r="F86" i="179"/>
  <c r="G86" i="179"/>
  <c r="D87" i="179"/>
  <c r="E87" i="179"/>
  <c r="F87" i="179"/>
  <c r="G87" i="179"/>
  <c r="D88" i="179"/>
  <c r="E88" i="179"/>
  <c r="F88" i="179"/>
  <c r="G88" i="179"/>
  <c r="D89" i="179"/>
  <c r="E89" i="179"/>
  <c r="F89" i="179"/>
  <c r="G89" i="179"/>
  <c r="D90" i="179"/>
  <c r="E90" i="179"/>
  <c r="F90" i="179"/>
  <c r="G90" i="179"/>
  <c r="D91" i="179"/>
  <c r="E91" i="179"/>
  <c r="F91" i="179"/>
  <c r="G91" i="179"/>
  <c r="D92" i="179"/>
  <c r="E92" i="179"/>
  <c r="F92" i="179"/>
  <c r="G92" i="179"/>
  <c r="D93" i="179"/>
  <c r="E93" i="179"/>
  <c r="F93" i="179"/>
  <c r="G93" i="179"/>
  <c r="D94" i="179"/>
  <c r="E94" i="179"/>
  <c r="F94" i="179"/>
  <c r="G94" i="179"/>
  <c r="D95" i="179"/>
  <c r="E95" i="179"/>
  <c r="F95" i="179"/>
  <c r="G95" i="179"/>
  <c r="D96" i="179"/>
  <c r="E96" i="179"/>
  <c r="F96" i="179"/>
  <c r="G96" i="179"/>
  <c r="D97" i="179"/>
  <c r="E97" i="179"/>
  <c r="F97" i="179"/>
  <c r="G97" i="179"/>
  <c r="D98" i="179"/>
  <c r="E98" i="179"/>
  <c r="F98" i="179"/>
  <c r="G98" i="179"/>
  <c r="D99" i="179"/>
  <c r="E99" i="179"/>
  <c r="F99" i="179"/>
  <c r="G99" i="179"/>
  <c r="D100" i="179"/>
  <c r="E100" i="179"/>
  <c r="F100" i="179"/>
  <c r="G100" i="179"/>
  <c r="D101" i="179"/>
  <c r="E101" i="179"/>
  <c r="F101" i="179"/>
  <c r="G101" i="179"/>
  <c r="D102" i="179"/>
  <c r="E102" i="179"/>
  <c r="F102" i="179"/>
  <c r="G102" i="179"/>
  <c r="D103" i="179"/>
  <c r="E103" i="179"/>
  <c r="F103" i="179"/>
  <c r="G103" i="179"/>
  <c r="D104" i="179"/>
  <c r="E104" i="179"/>
  <c r="F104" i="179"/>
  <c r="G104" i="179"/>
  <c r="D105" i="179"/>
  <c r="E105" i="179"/>
  <c r="F105" i="179"/>
  <c r="G105" i="179"/>
  <c r="D106" i="179"/>
  <c r="E106" i="179"/>
  <c r="F106" i="179"/>
  <c r="G106" i="179"/>
  <c r="D107" i="179"/>
  <c r="E107" i="179"/>
  <c r="F107" i="179"/>
  <c r="G107" i="179"/>
  <c r="D108" i="179"/>
  <c r="E108" i="179"/>
  <c r="F108" i="179"/>
  <c r="G108" i="179"/>
  <c r="D109" i="179"/>
  <c r="E109" i="179"/>
  <c r="F109" i="179"/>
  <c r="G109" i="179"/>
  <c r="D110" i="179"/>
  <c r="E110" i="179"/>
  <c r="F110" i="179"/>
  <c r="G110" i="179"/>
  <c r="D111" i="179"/>
  <c r="E111" i="179"/>
  <c r="F111" i="179"/>
  <c r="G111" i="179"/>
  <c r="D112" i="179"/>
  <c r="E112" i="179"/>
  <c r="F112" i="179"/>
  <c r="G112" i="179"/>
  <c r="D113" i="179"/>
  <c r="E113" i="179"/>
  <c r="F113" i="179"/>
  <c r="G113" i="179"/>
  <c r="D114" i="179"/>
  <c r="E114" i="179"/>
  <c r="F114" i="179"/>
  <c r="G114" i="179"/>
  <c r="E9" i="179"/>
  <c r="D4" i="186" l="1"/>
  <c r="D18" i="177" l="1"/>
  <c r="E18" i="177"/>
  <c r="F18" i="177"/>
  <c r="G18" i="177"/>
  <c r="H18" i="177"/>
  <c r="D19" i="177"/>
  <c r="E19" i="177"/>
  <c r="F19" i="177"/>
  <c r="G19" i="177"/>
  <c r="H19" i="177"/>
  <c r="D20" i="177"/>
  <c r="E20" i="177"/>
  <c r="F20" i="177"/>
  <c r="G20" i="177"/>
  <c r="H20" i="177"/>
  <c r="D21" i="177"/>
  <c r="E21" i="177"/>
  <c r="F21" i="177"/>
  <c r="G21" i="177"/>
  <c r="H21" i="177"/>
  <c r="D22" i="177"/>
  <c r="E22" i="177"/>
  <c r="F22" i="177"/>
  <c r="G22" i="177"/>
  <c r="H22" i="177"/>
  <c r="D23" i="177"/>
  <c r="E23" i="177"/>
  <c r="F23" i="177"/>
  <c r="G23" i="177"/>
  <c r="H23" i="177"/>
  <c r="D24" i="177"/>
  <c r="E24" i="177"/>
  <c r="F24" i="177"/>
  <c r="G24" i="177"/>
  <c r="H24" i="177"/>
  <c r="D25" i="177"/>
  <c r="E25" i="177"/>
  <c r="F25" i="177"/>
  <c r="G25" i="177"/>
  <c r="H25" i="177"/>
  <c r="D26" i="177"/>
  <c r="E26" i="177"/>
  <c r="F26" i="177"/>
  <c r="G26" i="177"/>
  <c r="H26" i="177"/>
  <c r="D27" i="177"/>
  <c r="E27" i="177"/>
  <c r="F27" i="177"/>
  <c r="G27" i="177"/>
  <c r="H27" i="177"/>
  <c r="D28" i="177"/>
  <c r="E28" i="177"/>
  <c r="F28" i="177"/>
  <c r="G28" i="177"/>
  <c r="H28" i="177"/>
  <c r="D29" i="177"/>
  <c r="E29" i="177"/>
  <c r="F29" i="177"/>
  <c r="G29" i="177"/>
  <c r="H29" i="177"/>
  <c r="D30" i="177"/>
  <c r="E30" i="177"/>
  <c r="F30" i="177"/>
  <c r="G30" i="177"/>
  <c r="H30" i="177"/>
  <c r="D31" i="177"/>
  <c r="E31" i="177"/>
  <c r="F31" i="177"/>
  <c r="G31" i="177"/>
  <c r="H31" i="177"/>
  <c r="D32" i="177"/>
  <c r="E32" i="177"/>
  <c r="F32" i="177"/>
  <c r="G32" i="177"/>
  <c r="H32" i="177"/>
  <c r="D33" i="177"/>
  <c r="E33" i="177"/>
  <c r="F33" i="177"/>
  <c r="G33" i="177"/>
  <c r="H33" i="177"/>
  <c r="D34" i="177"/>
  <c r="E34" i="177"/>
  <c r="F34" i="177"/>
  <c r="G34" i="177"/>
  <c r="H34" i="177"/>
  <c r="D35" i="177"/>
  <c r="E35" i="177"/>
  <c r="F35" i="177"/>
  <c r="G35" i="177"/>
  <c r="H35" i="177"/>
  <c r="D36" i="177"/>
  <c r="E36" i="177"/>
  <c r="F36" i="177"/>
  <c r="G36" i="177"/>
  <c r="H36" i="177"/>
  <c r="D37" i="177"/>
  <c r="E37" i="177"/>
  <c r="F37" i="177"/>
  <c r="G37" i="177"/>
  <c r="H37" i="177"/>
  <c r="D38" i="177"/>
  <c r="E38" i="177"/>
  <c r="F38" i="177"/>
  <c r="G38" i="177"/>
  <c r="H38" i="177"/>
  <c r="D39" i="177"/>
  <c r="E39" i="177"/>
  <c r="F39" i="177"/>
  <c r="G39" i="177"/>
  <c r="H39" i="177"/>
  <c r="D40" i="177"/>
  <c r="E40" i="177"/>
  <c r="F40" i="177"/>
  <c r="G40" i="177"/>
  <c r="H40" i="177"/>
  <c r="D41" i="177"/>
  <c r="E41" i="177"/>
  <c r="F41" i="177"/>
  <c r="G41" i="177"/>
  <c r="H41" i="177"/>
  <c r="D42" i="177"/>
  <c r="E42" i="177"/>
  <c r="F42" i="177"/>
  <c r="G42" i="177"/>
  <c r="H42" i="177"/>
  <c r="D43" i="177"/>
  <c r="E43" i="177"/>
  <c r="F43" i="177"/>
  <c r="G43" i="177"/>
  <c r="H43" i="177"/>
  <c r="D44" i="177"/>
  <c r="E44" i="177"/>
  <c r="F44" i="177"/>
  <c r="G44" i="177"/>
  <c r="H44" i="177"/>
  <c r="D45" i="177"/>
  <c r="E45" i="177"/>
  <c r="F45" i="177"/>
  <c r="G45" i="177"/>
  <c r="H45" i="177"/>
  <c r="D46" i="177"/>
  <c r="E46" i="177"/>
  <c r="F46" i="177"/>
  <c r="G46" i="177"/>
  <c r="H46" i="177"/>
  <c r="D47" i="177"/>
  <c r="E47" i="177"/>
  <c r="F47" i="177"/>
  <c r="G47" i="177"/>
  <c r="H47" i="177"/>
  <c r="D48" i="177"/>
  <c r="E48" i="177"/>
  <c r="F48" i="177"/>
  <c r="G48" i="177"/>
  <c r="H48" i="177"/>
  <c r="D49" i="177"/>
  <c r="E49" i="177"/>
  <c r="F49" i="177"/>
  <c r="G49" i="177"/>
  <c r="H49" i="177"/>
  <c r="D50" i="177"/>
  <c r="E50" i="177"/>
  <c r="F50" i="177"/>
  <c r="G50" i="177"/>
  <c r="H50" i="177"/>
  <c r="D51" i="177"/>
  <c r="E51" i="177"/>
  <c r="F51" i="177"/>
  <c r="G51" i="177"/>
  <c r="H51" i="177"/>
  <c r="D52" i="177"/>
  <c r="E52" i="177"/>
  <c r="F52" i="177"/>
  <c r="G52" i="177"/>
  <c r="H52" i="177"/>
  <c r="D53" i="177"/>
  <c r="E53" i="177"/>
  <c r="F53" i="177"/>
  <c r="G53" i="177"/>
  <c r="H53" i="177"/>
  <c r="D54" i="177"/>
  <c r="E54" i="177"/>
  <c r="F54" i="177"/>
  <c r="G54" i="177"/>
  <c r="H54" i="177"/>
  <c r="D55" i="177"/>
  <c r="E55" i="177"/>
  <c r="F55" i="177"/>
  <c r="G55" i="177"/>
  <c r="H55" i="177"/>
  <c r="D56" i="177"/>
  <c r="E56" i="177"/>
  <c r="F56" i="177"/>
  <c r="G56" i="177"/>
  <c r="H56" i="177"/>
  <c r="D57" i="177"/>
  <c r="E57" i="177"/>
  <c r="F57" i="177"/>
  <c r="G57" i="177"/>
  <c r="H57" i="177"/>
  <c r="D58" i="177"/>
  <c r="E58" i="177"/>
  <c r="F58" i="177"/>
  <c r="G58" i="177"/>
  <c r="H58" i="177"/>
  <c r="D59" i="177"/>
  <c r="E59" i="177"/>
  <c r="F59" i="177"/>
  <c r="G59" i="177"/>
  <c r="H59" i="177"/>
  <c r="D60" i="177"/>
  <c r="E60" i="177"/>
  <c r="F60" i="177"/>
  <c r="G60" i="177"/>
  <c r="H60" i="177"/>
  <c r="D61" i="177"/>
  <c r="E61" i="177"/>
  <c r="F61" i="177"/>
  <c r="G61" i="177"/>
  <c r="H61" i="177"/>
  <c r="D62" i="177"/>
  <c r="E62" i="177"/>
  <c r="F62" i="177"/>
  <c r="G62" i="177"/>
  <c r="H62" i="177"/>
  <c r="D63" i="177"/>
  <c r="E63" i="177"/>
  <c r="F63" i="177"/>
  <c r="G63" i="177"/>
  <c r="H63" i="177"/>
  <c r="D64" i="177"/>
  <c r="E64" i="177"/>
  <c r="F64" i="177"/>
  <c r="G64" i="177"/>
  <c r="H64" i="177"/>
  <c r="D65" i="177"/>
  <c r="E65" i="177"/>
  <c r="F65" i="177"/>
  <c r="G65" i="177"/>
  <c r="H65" i="177"/>
  <c r="D66" i="177"/>
  <c r="E66" i="177"/>
  <c r="F66" i="177"/>
  <c r="G66" i="177"/>
  <c r="H66" i="177"/>
  <c r="D67" i="177"/>
  <c r="E67" i="177"/>
  <c r="F67" i="177"/>
  <c r="G67" i="177"/>
  <c r="H67" i="177"/>
  <c r="D68" i="177"/>
  <c r="E68" i="177"/>
  <c r="F68" i="177"/>
  <c r="G68" i="177"/>
  <c r="H68" i="177"/>
  <c r="D69" i="177"/>
  <c r="E69" i="177"/>
  <c r="F69" i="177"/>
  <c r="G69" i="177"/>
  <c r="H69" i="177"/>
  <c r="D70" i="177"/>
  <c r="E70" i="177"/>
  <c r="F70" i="177"/>
  <c r="G70" i="177"/>
  <c r="H70" i="177"/>
  <c r="D71" i="177"/>
  <c r="E71" i="177"/>
  <c r="F71" i="177"/>
  <c r="G71" i="177"/>
  <c r="H71" i="177"/>
  <c r="D72" i="177"/>
  <c r="E72" i="177"/>
  <c r="F72" i="177"/>
  <c r="G72" i="177"/>
  <c r="H72" i="177"/>
  <c r="D73" i="177"/>
  <c r="E73" i="177"/>
  <c r="F73" i="177"/>
  <c r="G73" i="177"/>
  <c r="H73" i="177"/>
  <c r="D74" i="177"/>
  <c r="E74" i="177"/>
  <c r="F74" i="177"/>
  <c r="G74" i="177"/>
  <c r="H74" i="177"/>
  <c r="D75" i="177"/>
  <c r="E75" i="177"/>
  <c r="F75" i="177"/>
  <c r="G75" i="177"/>
  <c r="H75" i="177"/>
  <c r="D76" i="177"/>
  <c r="E76" i="177"/>
  <c r="F76" i="177"/>
  <c r="G76" i="177"/>
  <c r="H76" i="177"/>
  <c r="D77" i="177"/>
  <c r="E77" i="177"/>
  <c r="F77" i="177"/>
  <c r="G77" i="177"/>
  <c r="H77" i="177"/>
  <c r="D78" i="177"/>
  <c r="E78" i="177"/>
  <c r="F78" i="177"/>
  <c r="G78" i="177"/>
  <c r="H78" i="177"/>
  <c r="D79" i="177"/>
  <c r="E79" i="177"/>
  <c r="F79" i="177"/>
  <c r="G79" i="177"/>
  <c r="H79" i="177"/>
  <c r="D80" i="177"/>
  <c r="E80" i="177"/>
  <c r="F80" i="177"/>
  <c r="G80" i="177"/>
  <c r="H80" i="177"/>
  <c r="D81" i="177"/>
  <c r="E81" i="177"/>
  <c r="F81" i="177"/>
  <c r="G81" i="177"/>
  <c r="H81" i="177"/>
  <c r="D82" i="177"/>
  <c r="E82" i="177"/>
  <c r="F82" i="177"/>
  <c r="G82" i="177"/>
  <c r="H82" i="177"/>
  <c r="D83" i="177"/>
  <c r="E83" i="177"/>
  <c r="F83" i="177"/>
  <c r="G83" i="177"/>
  <c r="H83" i="177"/>
  <c r="D84" i="177"/>
  <c r="E84" i="177"/>
  <c r="F84" i="177"/>
  <c r="G84" i="177"/>
  <c r="H84" i="177"/>
  <c r="D85" i="177"/>
  <c r="E85" i="177"/>
  <c r="F85" i="177"/>
  <c r="G85" i="177"/>
  <c r="H85" i="177"/>
  <c r="D86" i="177"/>
  <c r="E86" i="177"/>
  <c r="F86" i="177"/>
  <c r="G86" i="177"/>
  <c r="H86" i="177"/>
  <c r="D87" i="177"/>
  <c r="E87" i="177"/>
  <c r="F87" i="177"/>
  <c r="G87" i="177"/>
  <c r="H87" i="177"/>
  <c r="D88" i="177"/>
  <c r="E88" i="177"/>
  <c r="F88" i="177"/>
  <c r="G88" i="177"/>
  <c r="H88" i="177"/>
  <c r="D89" i="177"/>
  <c r="E89" i="177"/>
  <c r="F89" i="177"/>
  <c r="G89" i="177"/>
  <c r="H89" i="177"/>
  <c r="D90" i="177"/>
  <c r="E90" i="177"/>
  <c r="F90" i="177"/>
  <c r="G90" i="177"/>
  <c r="H90" i="177"/>
  <c r="D91" i="177"/>
  <c r="E91" i="177"/>
  <c r="F91" i="177"/>
  <c r="G91" i="177"/>
  <c r="H91" i="177"/>
  <c r="D92" i="177"/>
  <c r="E92" i="177"/>
  <c r="F92" i="177"/>
  <c r="G92" i="177"/>
  <c r="H92" i="177"/>
  <c r="D93" i="177"/>
  <c r="E93" i="177"/>
  <c r="F93" i="177"/>
  <c r="G93" i="177"/>
  <c r="H93" i="177"/>
  <c r="D94" i="177"/>
  <c r="E94" i="177"/>
  <c r="F94" i="177"/>
  <c r="G94" i="177"/>
  <c r="H94" i="177"/>
  <c r="D95" i="177"/>
  <c r="E95" i="177"/>
  <c r="F95" i="177"/>
  <c r="G95" i="177"/>
  <c r="H95" i="177"/>
  <c r="D96" i="177"/>
  <c r="E96" i="177"/>
  <c r="F96" i="177"/>
  <c r="G96" i="177"/>
  <c r="H96" i="177"/>
  <c r="D97" i="177"/>
  <c r="E97" i="177"/>
  <c r="F97" i="177"/>
  <c r="G97" i="177"/>
  <c r="H97" i="177"/>
  <c r="D98" i="177"/>
  <c r="E98" i="177"/>
  <c r="F98" i="177"/>
  <c r="G98" i="177"/>
  <c r="H98" i="177"/>
  <c r="D99" i="177"/>
  <c r="E99" i="177"/>
  <c r="F99" i="177"/>
  <c r="G99" i="177"/>
  <c r="H99" i="177"/>
  <c r="D100" i="177"/>
  <c r="E100" i="177"/>
  <c r="F100" i="177"/>
  <c r="G100" i="177"/>
  <c r="H100" i="177"/>
  <c r="D101" i="177"/>
  <c r="E101" i="177"/>
  <c r="F101" i="177"/>
  <c r="G101" i="177"/>
  <c r="H101" i="177"/>
  <c r="D102" i="177"/>
  <c r="E102" i="177"/>
  <c r="F102" i="177"/>
  <c r="G102" i="177"/>
  <c r="H102" i="177"/>
  <c r="D103" i="177"/>
  <c r="E103" i="177"/>
  <c r="F103" i="177"/>
  <c r="G103" i="177"/>
  <c r="H103" i="177"/>
  <c r="D104" i="177"/>
  <c r="E104" i="177"/>
  <c r="F104" i="177"/>
  <c r="G104" i="177"/>
  <c r="H104" i="177"/>
  <c r="D105" i="177"/>
  <c r="E105" i="177"/>
  <c r="F105" i="177"/>
  <c r="G105" i="177"/>
  <c r="H105" i="177"/>
  <c r="D106" i="177"/>
  <c r="E106" i="177"/>
  <c r="F106" i="177"/>
  <c r="G106" i="177"/>
  <c r="H106" i="177"/>
  <c r="D107" i="177"/>
  <c r="E107" i="177"/>
  <c r="F107" i="177"/>
  <c r="G107" i="177"/>
  <c r="H107" i="177"/>
  <c r="D108" i="177"/>
  <c r="E108" i="177"/>
  <c r="F108" i="177"/>
  <c r="G108" i="177"/>
  <c r="H108" i="177"/>
  <c r="D109" i="177"/>
  <c r="E109" i="177"/>
  <c r="F109" i="177"/>
  <c r="G109" i="177"/>
  <c r="H109" i="177"/>
  <c r="D110" i="177"/>
  <c r="E110" i="177"/>
  <c r="F110" i="177"/>
  <c r="G110" i="177"/>
  <c r="H110" i="177"/>
  <c r="D111" i="177"/>
  <c r="E111" i="177"/>
  <c r="F111" i="177"/>
  <c r="G111" i="177"/>
  <c r="H111" i="177"/>
  <c r="D112" i="177"/>
  <c r="E112" i="177"/>
  <c r="F112" i="177"/>
  <c r="G112" i="177"/>
  <c r="H112" i="177"/>
  <c r="D113" i="177"/>
  <c r="E113" i="177"/>
  <c r="F113" i="177"/>
  <c r="G113" i="177"/>
  <c r="H113" i="177"/>
  <c r="D114" i="177"/>
  <c r="E114" i="177"/>
  <c r="F114" i="177"/>
  <c r="G114" i="177"/>
  <c r="H114" i="177"/>
  <c r="D115" i="177"/>
  <c r="E115" i="177"/>
  <c r="F115" i="177"/>
  <c r="G115" i="177"/>
  <c r="H115" i="177"/>
  <c r="D116" i="177"/>
  <c r="E116" i="177"/>
  <c r="F116" i="177"/>
  <c r="G116" i="177"/>
  <c r="H116" i="177"/>
  <c r="D117" i="177"/>
  <c r="E117" i="177"/>
  <c r="F117" i="177"/>
  <c r="G117" i="177"/>
  <c r="H117" i="177"/>
  <c r="D118" i="177"/>
  <c r="E118" i="177"/>
  <c r="F118" i="177"/>
  <c r="G118" i="177"/>
  <c r="H118" i="177"/>
  <c r="D119" i="177"/>
  <c r="E119" i="177"/>
  <c r="F119" i="177"/>
  <c r="G119" i="177"/>
  <c r="H119" i="177"/>
  <c r="D120" i="177"/>
  <c r="E120" i="177"/>
  <c r="F120" i="177"/>
  <c r="G120" i="177"/>
  <c r="H120" i="177"/>
  <c r="D121" i="177"/>
  <c r="E121" i="177"/>
  <c r="F121" i="177"/>
  <c r="G121" i="177"/>
  <c r="H121" i="177"/>
  <c r="D122" i="177"/>
  <c r="E122" i="177"/>
  <c r="F122" i="177"/>
  <c r="G122" i="177"/>
  <c r="H122" i="177"/>
  <c r="D123" i="177"/>
  <c r="E123" i="177"/>
  <c r="F123" i="177"/>
  <c r="G123" i="177"/>
  <c r="H123" i="177"/>
  <c r="D124" i="177"/>
  <c r="E124" i="177"/>
  <c r="F124" i="177"/>
  <c r="G124" i="177"/>
  <c r="H124" i="177"/>
  <c r="D125" i="177"/>
  <c r="E125" i="177"/>
  <c r="F125" i="177"/>
  <c r="G125" i="177"/>
  <c r="H125" i="177"/>
  <c r="D126" i="177"/>
  <c r="E126" i="177"/>
  <c r="F126" i="177"/>
  <c r="G126" i="177"/>
  <c r="H126" i="177"/>
  <c r="D127" i="177"/>
  <c r="E127" i="177"/>
  <c r="F127" i="177"/>
  <c r="G127" i="177"/>
  <c r="H127" i="177"/>
  <c r="D128" i="177"/>
  <c r="E128" i="177"/>
  <c r="F128" i="177"/>
  <c r="G128" i="177"/>
  <c r="H128" i="177"/>
  <c r="D129" i="177"/>
  <c r="E129" i="177"/>
  <c r="F129" i="177"/>
  <c r="G129" i="177"/>
  <c r="H129" i="177"/>
  <c r="D130" i="177"/>
  <c r="E130" i="177"/>
  <c r="F130" i="177"/>
  <c r="G130" i="177"/>
  <c r="H130" i="177"/>
  <c r="D131" i="177"/>
  <c r="E131" i="177"/>
  <c r="F131" i="177"/>
  <c r="G131" i="177"/>
  <c r="H131" i="177"/>
  <c r="D132" i="177"/>
  <c r="E132" i="177"/>
  <c r="F132" i="177"/>
  <c r="G132" i="177"/>
  <c r="H132" i="177"/>
  <c r="D133" i="177"/>
  <c r="E133" i="177"/>
  <c r="F133" i="177"/>
  <c r="G133" i="177"/>
  <c r="H133" i="177"/>
  <c r="D134" i="177"/>
  <c r="E134" i="177"/>
  <c r="F134" i="177"/>
  <c r="G134" i="177"/>
  <c r="H134" i="177"/>
  <c r="D135" i="177"/>
  <c r="E135" i="177"/>
  <c r="F135" i="177"/>
  <c r="G135" i="177"/>
  <c r="H135" i="177"/>
  <c r="D136" i="177"/>
  <c r="E136" i="177"/>
  <c r="F136" i="177"/>
  <c r="G136" i="177"/>
  <c r="H136" i="177"/>
  <c r="D137" i="177"/>
  <c r="E137" i="177"/>
  <c r="F137" i="177"/>
  <c r="G137" i="177"/>
  <c r="H137" i="177"/>
  <c r="D138" i="177"/>
  <c r="E138" i="177"/>
  <c r="F138" i="177"/>
  <c r="G138" i="177"/>
  <c r="H138" i="177"/>
  <c r="D139" i="177"/>
  <c r="E139" i="177"/>
  <c r="F139" i="177"/>
  <c r="G139" i="177"/>
  <c r="H139" i="177"/>
  <c r="D140" i="177"/>
  <c r="E140" i="177"/>
  <c r="F140" i="177"/>
  <c r="G140" i="177"/>
  <c r="H140" i="177"/>
  <c r="D141" i="177"/>
  <c r="E141" i="177"/>
  <c r="F141" i="177"/>
  <c r="G141" i="177"/>
  <c r="H141" i="177"/>
  <c r="D142" i="177"/>
  <c r="E142" i="177"/>
  <c r="F142" i="177"/>
  <c r="G142" i="177"/>
  <c r="H142" i="177"/>
  <c r="D143" i="177"/>
  <c r="E143" i="177"/>
  <c r="F143" i="177"/>
  <c r="G143" i="177"/>
  <c r="H143" i="177"/>
  <c r="D144" i="177"/>
  <c r="E144" i="177"/>
  <c r="F144" i="177"/>
  <c r="G144" i="177"/>
  <c r="H144" i="177"/>
  <c r="D145" i="177"/>
  <c r="E145" i="177"/>
  <c r="F145" i="177"/>
  <c r="G145" i="177"/>
  <c r="H145" i="177"/>
  <c r="D146" i="177"/>
  <c r="E146" i="177"/>
  <c r="F146" i="177"/>
  <c r="G146" i="177"/>
  <c r="H146" i="177"/>
  <c r="D147" i="177"/>
  <c r="E147" i="177"/>
  <c r="F147" i="177"/>
  <c r="G147" i="177"/>
  <c r="H147" i="177"/>
  <c r="D148" i="177"/>
  <c r="E148" i="177"/>
  <c r="F148" i="177"/>
  <c r="G148" i="177"/>
  <c r="H148" i="177"/>
  <c r="D149" i="177"/>
  <c r="E149" i="177"/>
  <c r="F149" i="177"/>
  <c r="G149" i="177"/>
  <c r="H149" i="177"/>
  <c r="D150" i="177"/>
  <c r="E150" i="177"/>
  <c r="F150" i="177"/>
  <c r="G150" i="177"/>
  <c r="H150" i="177"/>
  <c r="D151" i="177"/>
  <c r="E151" i="177"/>
  <c r="F151" i="177"/>
  <c r="G151" i="177"/>
  <c r="H151" i="177"/>
  <c r="D152" i="177"/>
  <c r="E152" i="177"/>
  <c r="F152" i="177"/>
  <c r="G152" i="177"/>
  <c r="H152" i="177"/>
  <c r="D153" i="177"/>
  <c r="E153" i="177"/>
  <c r="F153" i="177"/>
  <c r="G153" i="177"/>
  <c r="H153" i="177"/>
  <c r="D154" i="177"/>
  <c r="E154" i="177"/>
  <c r="F154" i="177"/>
  <c r="G154" i="177"/>
  <c r="H154" i="177"/>
  <c r="D155" i="177"/>
  <c r="E155" i="177"/>
  <c r="F155" i="177"/>
  <c r="G155" i="177"/>
  <c r="H155" i="177"/>
  <c r="D156" i="177"/>
  <c r="E156" i="177"/>
  <c r="F156" i="177"/>
  <c r="G156" i="177"/>
  <c r="H156" i="177"/>
  <c r="D157" i="177"/>
  <c r="E157" i="177"/>
  <c r="F157" i="177"/>
  <c r="G157" i="177"/>
  <c r="H157" i="177"/>
  <c r="D158" i="177"/>
  <c r="E158" i="177"/>
  <c r="F158" i="177"/>
  <c r="G158" i="177"/>
  <c r="H158" i="177"/>
  <c r="D159" i="177"/>
  <c r="E159" i="177"/>
  <c r="F159" i="177"/>
  <c r="G159" i="177"/>
  <c r="H159" i="177"/>
  <c r="D160" i="177"/>
  <c r="E160" i="177"/>
  <c r="F160" i="177"/>
  <c r="G160" i="177"/>
  <c r="H160" i="177"/>
  <c r="D161" i="177"/>
  <c r="E161" i="177"/>
  <c r="F161" i="177"/>
  <c r="G161" i="177"/>
  <c r="H161" i="177"/>
  <c r="D162" i="177"/>
  <c r="E162" i="177"/>
  <c r="F162" i="177"/>
  <c r="G162" i="177"/>
  <c r="H162" i="177"/>
  <c r="D163" i="177"/>
  <c r="E163" i="177"/>
  <c r="F163" i="177"/>
  <c r="G163" i="177"/>
  <c r="H163" i="177"/>
  <c r="D164" i="177"/>
  <c r="E164" i="177"/>
  <c r="F164" i="177"/>
  <c r="G164" i="177"/>
  <c r="H164" i="177"/>
  <c r="D165" i="177"/>
  <c r="E165" i="177"/>
  <c r="F165" i="177"/>
  <c r="G165" i="177"/>
  <c r="H165" i="177"/>
  <c r="D166" i="177"/>
  <c r="E166" i="177"/>
  <c r="F166" i="177"/>
  <c r="G166" i="177"/>
  <c r="H166" i="177"/>
  <c r="D167" i="177"/>
  <c r="E167" i="177"/>
  <c r="F167" i="177"/>
  <c r="G167" i="177"/>
  <c r="H167" i="177"/>
  <c r="D168" i="177"/>
  <c r="E168" i="177"/>
  <c r="F168" i="177"/>
  <c r="G168" i="177"/>
  <c r="H168" i="177"/>
  <c r="D169" i="177"/>
  <c r="E169" i="177"/>
  <c r="F169" i="177"/>
  <c r="G169" i="177"/>
  <c r="H169" i="177"/>
  <c r="D170" i="177"/>
  <c r="E170" i="177"/>
  <c r="F170" i="177"/>
  <c r="G170" i="177"/>
  <c r="H170" i="177"/>
  <c r="D171" i="177"/>
  <c r="E171" i="177"/>
  <c r="F171" i="177"/>
  <c r="G171" i="177"/>
  <c r="H171" i="177"/>
  <c r="D172" i="177"/>
  <c r="E172" i="177"/>
  <c r="F172" i="177"/>
  <c r="G172" i="177"/>
  <c r="H172" i="177"/>
  <c r="D173" i="177"/>
  <c r="E173" i="177"/>
  <c r="F173" i="177"/>
  <c r="G173" i="177"/>
  <c r="H173" i="177"/>
  <c r="D174" i="177"/>
  <c r="E174" i="177"/>
  <c r="F174" i="177"/>
  <c r="G174" i="177"/>
  <c r="H174" i="177"/>
  <c r="D175" i="177"/>
  <c r="E175" i="177"/>
  <c r="F175" i="177"/>
  <c r="G175" i="177"/>
  <c r="H175" i="177"/>
  <c r="D176" i="177"/>
  <c r="E176" i="177"/>
  <c r="F176" i="177"/>
  <c r="G176" i="177"/>
  <c r="H176" i="177"/>
  <c r="D177" i="177"/>
  <c r="E177" i="177"/>
  <c r="F177" i="177"/>
  <c r="G177" i="177"/>
  <c r="H177" i="177"/>
  <c r="D178" i="177"/>
  <c r="E178" i="177"/>
  <c r="F178" i="177"/>
  <c r="G178" i="177"/>
  <c r="H178" i="177"/>
  <c r="D179" i="177"/>
  <c r="E179" i="177"/>
  <c r="F179" i="177"/>
  <c r="G179" i="177"/>
  <c r="H179" i="177"/>
  <c r="D180" i="177"/>
  <c r="E180" i="177"/>
  <c r="F180" i="177"/>
  <c r="G180" i="177"/>
  <c r="H180" i="177"/>
  <c r="D181" i="177"/>
  <c r="E181" i="177"/>
  <c r="F181" i="177"/>
  <c r="G181" i="177"/>
  <c r="H181" i="177"/>
  <c r="D182" i="177"/>
  <c r="E182" i="177"/>
  <c r="F182" i="177"/>
  <c r="G182" i="177"/>
  <c r="H182" i="177"/>
  <c r="D183" i="177"/>
  <c r="E183" i="177"/>
  <c r="F183" i="177"/>
  <c r="G183" i="177"/>
  <c r="H183" i="177"/>
  <c r="D184" i="177"/>
  <c r="E184" i="177"/>
  <c r="F184" i="177"/>
  <c r="G184" i="177"/>
  <c r="H184" i="177"/>
  <c r="D13" i="177"/>
  <c r="E13" i="177"/>
  <c r="F13" i="177"/>
  <c r="G13" i="177"/>
  <c r="H13" i="177"/>
  <c r="D14" i="177"/>
  <c r="E14" i="177"/>
  <c r="F11" i="179" s="1"/>
  <c r="F14" i="177"/>
  <c r="K11" i="179" s="1"/>
  <c r="G14" i="177"/>
  <c r="H14" i="177"/>
  <c r="D15" i="177"/>
  <c r="E15" i="177"/>
  <c r="F12" i="179" s="1"/>
  <c r="F15" i="177"/>
  <c r="K12" i="179" s="1"/>
  <c r="G15" i="177"/>
  <c r="H15" i="177"/>
  <c r="D16" i="177"/>
  <c r="E16" i="177"/>
  <c r="F16" i="177"/>
  <c r="G16" i="177"/>
  <c r="H16" i="177"/>
  <c r="D17" i="177"/>
  <c r="E17" i="177"/>
  <c r="F17" i="177"/>
  <c r="G17" i="177"/>
  <c r="H17" i="177"/>
  <c r="H12" i="177"/>
  <c r="G12" i="177"/>
  <c r="F12" i="177"/>
  <c r="D12" i="177"/>
  <c r="K9" i="179" l="1"/>
  <c r="F10" i="179"/>
  <c r="K10" i="179"/>
  <c r="O107" i="186"/>
  <c r="Q107" i="186"/>
  <c r="O108" i="186"/>
  <c r="Q108" i="186"/>
  <c r="O109" i="186"/>
  <c r="Q109" i="186"/>
  <c r="O110" i="186"/>
  <c r="Q110" i="186"/>
  <c r="O111" i="186"/>
  <c r="Q111" i="186"/>
  <c r="O112" i="186"/>
  <c r="Q112" i="186"/>
  <c r="O113" i="186"/>
  <c r="Q113" i="186"/>
  <c r="O114" i="186"/>
  <c r="Q114" i="186"/>
  <c r="O115" i="186"/>
  <c r="Q115" i="186"/>
  <c r="O116" i="186"/>
  <c r="Q116" i="186"/>
  <c r="O117" i="186"/>
  <c r="Q117" i="186"/>
  <c r="O118" i="186"/>
  <c r="Q118" i="186"/>
  <c r="O119" i="186"/>
  <c r="Q119" i="186"/>
  <c r="O120" i="186"/>
  <c r="Q120" i="186"/>
  <c r="O121" i="186"/>
  <c r="Q121" i="186"/>
  <c r="O122" i="186"/>
  <c r="Q122" i="186"/>
  <c r="O123" i="186"/>
  <c r="Q123" i="186"/>
  <c r="O124" i="186"/>
  <c r="Q124" i="186"/>
  <c r="O125" i="186"/>
  <c r="Q125" i="186"/>
  <c r="O126" i="186"/>
  <c r="Q126" i="186"/>
  <c r="O127" i="186"/>
  <c r="Q127" i="186"/>
  <c r="O128" i="186"/>
  <c r="Q128" i="186"/>
  <c r="O129" i="186"/>
  <c r="Q129" i="186"/>
  <c r="O130" i="186"/>
  <c r="Q130" i="186"/>
  <c r="O131" i="186"/>
  <c r="Q131" i="186"/>
  <c r="O132" i="186"/>
  <c r="Q132" i="186"/>
  <c r="O133" i="186"/>
  <c r="Q133" i="186"/>
  <c r="O134" i="186"/>
  <c r="Q134" i="186"/>
  <c r="O135" i="186"/>
  <c r="Q135" i="186"/>
  <c r="O136" i="186"/>
  <c r="Q136" i="186"/>
  <c r="O137" i="186"/>
  <c r="Q137" i="186"/>
  <c r="O138" i="186"/>
  <c r="Q138" i="186"/>
  <c r="O139" i="186"/>
  <c r="Q139" i="186"/>
  <c r="O140" i="186"/>
  <c r="Q140" i="186"/>
  <c r="O141" i="186"/>
  <c r="Q141" i="186"/>
  <c r="O142" i="186"/>
  <c r="Q142" i="186"/>
  <c r="O143" i="186"/>
  <c r="Q143" i="186"/>
  <c r="O144" i="186"/>
  <c r="Q144" i="186"/>
  <c r="O145" i="186"/>
  <c r="Q145" i="186"/>
  <c r="O146" i="186"/>
  <c r="Q146" i="186"/>
  <c r="O147" i="186"/>
  <c r="Q147" i="186"/>
  <c r="O148" i="186"/>
  <c r="Q148" i="186"/>
  <c r="O149" i="186"/>
  <c r="Q149" i="186"/>
  <c r="O150" i="186"/>
  <c r="Q150" i="186"/>
  <c r="O151" i="186"/>
  <c r="Q151" i="186"/>
  <c r="O152" i="186"/>
  <c r="Q152" i="186"/>
  <c r="O153" i="186"/>
  <c r="Q153" i="186"/>
  <c r="O154" i="186"/>
  <c r="Q154" i="186"/>
  <c r="O155" i="186"/>
  <c r="Q155" i="186"/>
  <c r="O156" i="186"/>
  <c r="Q156" i="186"/>
  <c r="O157" i="186"/>
  <c r="Q157" i="186"/>
  <c r="O158" i="186"/>
  <c r="Q158" i="186"/>
  <c r="O159" i="186"/>
  <c r="Q159" i="186"/>
  <c r="O160" i="186"/>
  <c r="Q160" i="186"/>
  <c r="O161" i="186"/>
  <c r="Q161" i="186"/>
  <c r="O162" i="186"/>
  <c r="Q162" i="186"/>
  <c r="O163" i="186"/>
  <c r="Q163" i="186"/>
  <c r="O164" i="186"/>
  <c r="Q164" i="186"/>
  <c r="O165" i="186"/>
  <c r="Q165" i="186"/>
  <c r="O166" i="186"/>
  <c r="Q166" i="186"/>
  <c r="O167" i="186"/>
  <c r="Q167" i="186"/>
  <c r="O168" i="186"/>
  <c r="Q168" i="186"/>
  <c r="O169" i="186"/>
  <c r="Q169" i="186"/>
  <c r="O170" i="186"/>
  <c r="Q170" i="186"/>
  <c r="O171" i="186"/>
  <c r="Q171" i="186"/>
  <c r="O172" i="186"/>
  <c r="Q172" i="186"/>
  <c r="O173" i="186"/>
  <c r="Q173" i="186"/>
  <c r="O174" i="186"/>
  <c r="Q174" i="186"/>
  <c r="O175" i="186"/>
  <c r="Q175" i="186"/>
  <c r="O176" i="186"/>
  <c r="Q176" i="186"/>
  <c r="O177" i="186"/>
  <c r="Q177" i="186"/>
  <c r="O178" i="186"/>
  <c r="Q178" i="186"/>
  <c r="O179" i="186"/>
  <c r="Q179" i="186"/>
  <c r="O180" i="186"/>
  <c r="Q180" i="186"/>
  <c r="O181" i="186"/>
  <c r="Q181" i="186"/>
  <c r="O182" i="186"/>
  <c r="Q182" i="186"/>
  <c r="O183" i="186"/>
  <c r="Q183" i="186"/>
  <c r="O184" i="186"/>
  <c r="Q184" i="186"/>
  <c r="O185" i="186"/>
  <c r="Q185" i="186"/>
  <c r="O186" i="186"/>
  <c r="Q186" i="186"/>
  <c r="O187" i="186"/>
  <c r="Q187" i="186"/>
  <c r="O188" i="186"/>
  <c r="Q188" i="186"/>
  <c r="O189" i="186"/>
  <c r="Q189" i="186"/>
  <c r="O190" i="186"/>
  <c r="Q190" i="186"/>
  <c r="O191" i="186"/>
  <c r="Q191" i="186"/>
  <c r="O192" i="186"/>
  <c r="Q192" i="186"/>
  <c r="O193" i="186"/>
  <c r="Q193" i="186"/>
  <c r="O194" i="186"/>
  <c r="Q194" i="186"/>
  <c r="O195" i="186"/>
  <c r="Q195" i="186"/>
  <c r="O196" i="186"/>
  <c r="Q196" i="186"/>
  <c r="O197" i="186"/>
  <c r="Q197" i="186"/>
  <c r="O198" i="186"/>
  <c r="Q198" i="186"/>
  <c r="O199" i="186"/>
  <c r="Q199" i="186"/>
  <c r="O200" i="186"/>
  <c r="Q200" i="186"/>
  <c r="O201" i="186"/>
  <c r="Q201" i="186"/>
  <c r="O202" i="186"/>
  <c r="Q202" i="186"/>
  <c r="O203" i="186"/>
  <c r="Q203" i="186"/>
  <c r="O204" i="186"/>
  <c r="Q204" i="186"/>
  <c r="O205" i="186"/>
  <c r="Q205" i="186"/>
  <c r="O206" i="186"/>
  <c r="Q206" i="186"/>
  <c r="O207" i="186"/>
  <c r="Q207" i="186"/>
  <c r="O208" i="186"/>
  <c r="Q208" i="186"/>
  <c r="O209" i="186"/>
  <c r="Q209" i="186"/>
  <c r="O210" i="186"/>
  <c r="Q210" i="186"/>
  <c r="O211" i="186"/>
  <c r="Q211" i="186"/>
  <c r="O212" i="186"/>
  <c r="Q212" i="186"/>
  <c r="O213" i="186"/>
  <c r="Q213" i="186"/>
  <c r="O214" i="186"/>
  <c r="Q214" i="186"/>
  <c r="O215" i="186"/>
  <c r="Q215" i="186"/>
  <c r="O216" i="186"/>
  <c r="Q216" i="186"/>
  <c r="O217" i="186"/>
  <c r="Q217" i="186"/>
  <c r="O218" i="186"/>
  <c r="Q218" i="186"/>
  <c r="O219" i="186"/>
  <c r="Q219" i="186"/>
  <c r="O220" i="186"/>
  <c r="Q220" i="186"/>
  <c r="O221" i="186"/>
  <c r="Q221" i="186"/>
  <c r="O222" i="186"/>
  <c r="Q222" i="186"/>
  <c r="O223" i="186"/>
  <c r="Q223" i="186"/>
  <c r="O224" i="186"/>
  <c r="Q224" i="186"/>
  <c r="O225" i="186"/>
  <c r="Q225" i="186"/>
  <c r="O226" i="186"/>
  <c r="Q226" i="186"/>
  <c r="O227" i="186"/>
  <c r="Q227" i="186"/>
  <c r="O228" i="186"/>
  <c r="Q228" i="186"/>
  <c r="O229" i="186"/>
  <c r="Q229" i="186"/>
  <c r="O230" i="186"/>
  <c r="Q230" i="186"/>
  <c r="O231" i="186"/>
  <c r="Q231" i="186"/>
  <c r="O232" i="186"/>
  <c r="Q232" i="186"/>
  <c r="O233" i="186"/>
  <c r="Q233" i="186"/>
  <c r="O234" i="186"/>
  <c r="Q234" i="186"/>
  <c r="O235" i="186"/>
  <c r="Q235" i="186"/>
  <c r="O236" i="186"/>
  <c r="Q236" i="186"/>
  <c r="O237" i="186"/>
  <c r="Q237" i="186"/>
  <c r="O238" i="186"/>
  <c r="Q238" i="186"/>
  <c r="O239" i="186"/>
  <c r="Q239" i="186"/>
  <c r="O240" i="186"/>
  <c r="Q240" i="186"/>
  <c r="O241" i="186"/>
  <c r="Q241" i="186"/>
  <c r="O242" i="186"/>
  <c r="Q242" i="186"/>
  <c r="O243" i="186"/>
  <c r="Q243" i="186"/>
  <c r="O244" i="186"/>
  <c r="Q244" i="186"/>
  <c r="O245" i="186"/>
  <c r="Q245" i="186"/>
  <c r="O246" i="186"/>
  <c r="Q246" i="186"/>
  <c r="O247" i="186"/>
  <c r="Q247" i="186"/>
  <c r="O248" i="186"/>
  <c r="Q248" i="186"/>
  <c r="O249" i="186"/>
  <c r="Q249" i="186"/>
  <c r="O250" i="186"/>
  <c r="Q250" i="186"/>
  <c r="O251" i="186"/>
  <c r="Q251" i="186"/>
  <c r="O252" i="186"/>
  <c r="Q252" i="186"/>
  <c r="O253" i="186"/>
  <c r="Q253" i="186"/>
  <c r="O254" i="186"/>
  <c r="Q254" i="186"/>
  <c r="O255" i="186"/>
  <c r="Q255" i="186"/>
  <c r="O256" i="186"/>
  <c r="Q256" i="186"/>
  <c r="O257" i="186"/>
  <c r="Q257" i="186"/>
  <c r="O258" i="186"/>
  <c r="Q258" i="186"/>
  <c r="O259" i="186"/>
  <c r="Q259" i="186"/>
  <c r="O260" i="186"/>
  <c r="Q260" i="186"/>
  <c r="O261" i="186"/>
  <c r="Q261" i="186"/>
  <c r="O262" i="186"/>
  <c r="Q262" i="186"/>
  <c r="O263" i="186"/>
  <c r="Q263" i="186"/>
  <c r="O264" i="186"/>
  <c r="Q264" i="186"/>
  <c r="O265" i="186"/>
  <c r="Q265" i="186"/>
  <c r="O266" i="186"/>
  <c r="Q266" i="186"/>
  <c r="O267" i="186"/>
  <c r="Q267" i="186"/>
  <c r="O268" i="186"/>
  <c r="Q268" i="186"/>
  <c r="O269" i="186"/>
  <c r="Q269" i="186"/>
  <c r="O270" i="186"/>
  <c r="Q270" i="186"/>
  <c r="O271" i="186"/>
  <c r="Q271" i="186"/>
  <c r="O272" i="186"/>
  <c r="Q272" i="186"/>
  <c r="O273" i="186"/>
  <c r="Q273" i="186"/>
  <c r="O274" i="186"/>
  <c r="Q274" i="186"/>
  <c r="O275" i="186"/>
  <c r="Q275" i="186"/>
  <c r="O276" i="186"/>
  <c r="Q276" i="186"/>
  <c r="O277" i="186"/>
  <c r="Q277" i="186"/>
  <c r="O278" i="186"/>
  <c r="Q278" i="186"/>
  <c r="O279" i="186"/>
  <c r="Q279" i="186"/>
  <c r="O280" i="186"/>
  <c r="Q280" i="186"/>
  <c r="O281" i="186"/>
  <c r="Q281" i="186"/>
  <c r="O282" i="186"/>
  <c r="Q282" i="186"/>
  <c r="O283" i="186"/>
  <c r="Q283" i="186"/>
  <c r="O284" i="186"/>
  <c r="Q284" i="186"/>
  <c r="O285" i="186"/>
  <c r="Q285" i="186"/>
  <c r="O286" i="186"/>
  <c r="Q286" i="186"/>
  <c r="O287" i="186"/>
  <c r="Q287" i="186"/>
  <c r="O288" i="186"/>
  <c r="Q288" i="186"/>
  <c r="O289" i="186"/>
  <c r="Q289" i="186"/>
  <c r="O290" i="186"/>
  <c r="Q290" i="186"/>
  <c r="O291" i="186"/>
  <c r="Q291" i="186"/>
  <c r="O292" i="186"/>
  <c r="Q292" i="186"/>
  <c r="O293" i="186"/>
  <c r="Q293" i="186"/>
  <c r="O294" i="186"/>
  <c r="Q294" i="186"/>
  <c r="O295" i="186"/>
  <c r="Q295" i="186"/>
  <c r="O296" i="186"/>
  <c r="Q296" i="186"/>
  <c r="O297" i="186"/>
  <c r="Q297" i="186"/>
  <c r="O298" i="186"/>
  <c r="Q298" i="186"/>
  <c r="O299" i="186"/>
  <c r="Q299" i="186"/>
  <c r="O300" i="186"/>
  <c r="Q300" i="186"/>
  <c r="O301" i="186"/>
  <c r="Q301" i="186"/>
  <c r="A109" i="173"/>
  <c r="B109" i="173"/>
  <c r="C109" i="173"/>
  <c r="A110" i="173"/>
  <c r="B110" i="173"/>
  <c r="C110" i="173"/>
  <c r="A111" i="173"/>
  <c r="B111" i="173"/>
  <c r="C111" i="173"/>
  <c r="A112" i="173"/>
  <c r="B112" i="173"/>
  <c r="C112" i="173"/>
  <c r="A113" i="173"/>
  <c r="B113" i="173"/>
  <c r="C113" i="173"/>
  <c r="A114" i="173"/>
  <c r="B114" i="173"/>
  <c r="C114" i="173"/>
  <c r="A115" i="173"/>
  <c r="B115" i="173"/>
  <c r="C115" i="173"/>
  <c r="A116" i="173"/>
  <c r="B116" i="173"/>
  <c r="C116" i="173"/>
  <c r="A117" i="173"/>
  <c r="B117" i="173"/>
  <c r="C117" i="173"/>
  <c r="A118" i="173"/>
  <c r="B118" i="173"/>
  <c r="C118" i="173"/>
  <c r="A119" i="173"/>
  <c r="B119" i="173"/>
  <c r="C119" i="173"/>
  <c r="A120" i="173"/>
  <c r="B120" i="173"/>
  <c r="C120" i="173"/>
  <c r="A121" i="173"/>
  <c r="B121" i="173"/>
  <c r="C121" i="173"/>
  <c r="A122" i="173"/>
  <c r="B122" i="173"/>
  <c r="C122" i="173"/>
  <c r="A123" i="173"/>
  <c r="B123" i="173"/>
  <c r="C123" i="173"/>
  <c r="A124" i="173"/>
  <c r="B124" i="173"/>
  <c r="C124" i="173"/>
  <c r="A125" i="173"/>
  <c r="B125" i="173"/>
  <c r="C125" i="173"/>
  <c r="A126" i="173"/>
  <c r="B126" i="173"/>
  <c r="C126" i="173"/>
  <c r="A127" i="173"/>
  <c r="B127" i="173"/>
  <c r="C127" i="173"/>
  <c r="A128" i="173"/>
  <c r="B128" i="173"/>
  <c r="C128" i="173"/>
  <c r="A129" i="173"/>
  <c r="B129" i="173"/>
  <c r="C129" i="173"/>
  <c r="A130" i="173"/>
  <c r="B130" i="173"/>
  <c r="C130" i="173"/>
  <c r="A131" i="173"/>
  <c r="B131" i="173"/>
  <c r="C131" i="173"/>
  <c r="A132" i="173"/>
  <c r="B132" i="173"/>
  <c r="C132" i="173"/>
  <c r="A133" i="173"/>
  <c r="B133" i="173"/>
  <c r="C133" i="173"/>
  <c r="A134" i="173"/>
  <c r="B134" i="173"/>
  <c r="C134" i="173"/>
  <c r="A135" i="173"/>
  <c r="B135" i="173"/>
  <c r="C135" i="173"/>
  <c r="A136" i="173"/>
  <c r="B136" i="173"/>
  <c r="C136" i="173"/>
  <c r="A137" i="173"/>
  <c r="B137" i="173"/>
  <c r="C137" i="173"/>
  <c r="A138" i="173"/>
  <c r="B138" i="173"/>
  <c r="C138" i="173"/>
  <c r="A139" i="173"/>
  <c r="B139" i="173"/>
  <c r="C139" i="173"/>
  <c r="A140" i="173"/>
  <c r="B140" i="173"/>
  <c r="C140" i="173"/>
  <c r="A141" i="173"/>
  <c r="B141" i="173"/>
  <c r="C141" i="173"/>
  <c r="A142" i="173"/>
  <c r="B142" i="173"/>
  <c r="C142" i="173"/>
  <c r="A143" i="173"/>
  <c r="B143" i="173"/>
  <c r="C143" i="173"/>
  <c r="A144" i="173"/>
  <c r="B144" i="173"/>
  <c r="C144" i="173"/>
  <c r="A145" i="173"/>
  <c r="B145" i="173"/>
  <c r="C145" i="173"/>
  <c r="A146" i="173"/>
  <c r="B146" i="173"/>
  <c r="C146" i="173"/>
  <c r="A147" i="173"/>
  <c r="B147" i="173"/>
  <c r="C147" i="173"/>
  <c r="A148" i="173"/>
  <c r="B148" i="173"/>
  <c r="C148" i="173"/>
  <c r="A149" i="173"/>
  <c r="B149" i="173"/>
  <c r="C149" i="173"/>
  <c r="A150" i="173"/>
  <c r="B150" i="173"/>
  <c r="C150" i="173"/>
  <c r="A151" i="173"/>
  <c r="B151" i="173"/>
  <c r="C151" i="173"/>
  <c r="A152" i="173"/>
  <c r="B152" i="173"/>
  <c r="C152" i="173"/>
  <c r="A153" i="173"/>
  <c r="B153" i="173"/>
  <c r="C153" i="173"/>
  <c r="A154" i="173"/>
  <c r="B154" i="173"/>
  <c r="C154" i="173"/>
  <c r="A155" i="173"/>
  <c r="B155" i="173"/>
  <c r="C155" i="173"/>
  <c r="A156" i="173"/>
  <c r="B156" i="173"/>
  <c r="C156" i="173"/>
  <c r="A157" i="173"/>
  <c r="B157" i="173"/>
  <c r="C157" i="173"/>
  <c r="A158" i="173"/>
  <c r="B158" i="173"/>
  <c r="C158" i="173"/>
  <c r="A159" i="173"/>
  <c r="B159" i="173"/>
  <c r="C159" i="173"/>
  <c r="A160" i="173"/>
  <c r="B160" i="173"/>
  <c r="C160" i="173"/>
  <c r="A161" i="173"/>
  <c r="B161" i="173"/>
  <c r="C161" i="173"/>
  <c r="A162" i="173"/>
  <c r="B162" i="173"/>
  <c r="C162" i="173"/>
  <c r="A163" i="173"/>
  <c r="B163" i="173"/>
  <c r="C163" i="173"/>
  <c r="A164" i="173"/>
  <c r="B164" i="173"/>
  <c r="C164" i="173"/>
  <c r="A165" i="173"/>
  <c r="B165" i="173"/>
  <c r="C165" i="173"/>
  <c r="A166" i="173"/>
  <c r="B166" i="173"/>
  <c r="C166" i="173"/>
  <c r="A167" i="173"/>
  <c r="B167" i="173"/>
  <c r="C167" i="173"/>
  <c r="A168" i="173"/>
  <c r="B168" i="173"/>
  <c r="C168" i="173"/>
  <c r="A169" i="173"/>
  <c r="B169" i="173"/>
  <c r="C169" i="173"/>
  <c r="A170" i="173"/>
  <c r="B170" i="173"/>
  <c r="C170" i="173"/>
  <c r="A171" i="173"/>
  <c r="B171" i="173"/>
  <c r="C171" i="173"/>
  <c r="A172" i="173"/>
  <c r="B172" i="173"/>
  <c r="C172" i="173"/>
  <c r="A173" i="173"/>
  <c r="B173" i="173"/>
  <c r="C173" i="173"/>
  <c r="A174" i="173"/>
  <c r="B174" i="173"/>
  <c r="C174" i="173"/>
  <c r="A175" i="173"/>
  <c r="B175" i="173"/>
  <c r="C175" i="173"/>
  <c r="A176" i="173"/>
  <c r="B176" i="173"/>
  <c r="C176" i="173"/>
  <c r="A177" i="173"/>
  <c r="B177" i="173"/>
  <c r="C177" i="173"/>
  <c r="A178" i="173"/>
  <c r="B178" i="173"/>
  <c r="C178" i="173"/>
  <c r="A179" i="173"/>
  <c r="B179" i="173"/>
  <c r="C179" i="173"/>
  <c r="A180" i="173"/>
  <c r="B180" i="173"/>
  <c r="C180" i="173"/>
  <c r="A181" i="173"/>
  <c r="B181" i="173"/>
  <c r="C181" i="173"/>
  <c r="A182" i="173"/>
  <c r="B182" i="173"/>
  <c r="C182" i="173"/>
  <c r="A106" i="173"/>
  <c r="B106" i="173"/>
  <c r="C106" i="173"/>
  <c r="A107" i="173"/>
  <c r="B107" i="173"/>
  <c r="C107" i="173"/>
  <c r="A108" i="173"/>
  <c r="B108" i="173"/>
  <c r="C108" i="173"/>
  <c r="B11" i="173"/>
  <c r="A9" i="173"/>
  <c r="A10" i="173"/>
  <c r="A13" i="173"/>
  <c r="B13" i="173"/>
  <c r="C13" i="173"/>
  <c r="A14" i="173"/>
  <c r="B14" i="173"/>
  <c r="C14" i="173"/>
  <c r="A15" i="173"/>
  <c r="B15" i="173"/>
  <c r="C15" i="173"/>
  <c r="A16" i="173"/>
  <c r="B16" i="173"/>
  <c r="C16" i="173"/>
  <c r="A17" i="173"/>
  <c r="B17" i="173"/>
  <c r="C17" i="173"/>
  <c r="A18" i="173"/>
  <c r="B18" i="173"/>
  <c r="C18" i="173"/>
  <c r="A19" i="173"/>
  <c r="B19" i="173"/>
  <c r="C19" i="173"/>
  <c r="A20" i="173"/>
  <c r="B20" i="173"/>
  <c r="C20" i="173"/>
  <c r="A21" i="173"/>
  <c r="B21" i="173"/>
  <c r="C21" i="173"/>
  <c r="A22" i="173"/>
  <c r="B22" i="173"/>
  <c r="C22" i="173"/>
  <c r="A23" i="173"/>
  <c r="B23" i="173"/>
  <c r="C23" i="173"/>
  <c r="A24" i="173"/>
  <c r="B24" i="173"/>
  <c r="C24" i="173"/>
  <c r="A25" i="173"/>
  <c r="B25" i="173"/>
  <c r="C25" i="173"/>
  <c r="A26" i="173"/>
  <c r="B26" i="173"/>
  <c r="C26" i="173"/>
  <c r="A27" i="173"/>
  <c r="B27" i="173"/>
  <c r="C27" i="173"/>
  <c r="A28" i="173"/>
  <c r="B28" i="173"/>
  <c r="C28" i="173"/>
  <c r="A29" i="173"/>
  <c r="B29" i="173"/>
  <c r="C29" i="173"/>
  <c r="A30" i="173"/>
  <c r="B30" i="173"/>
  <c r="C30" i="173"/>
  <c r="A31" i="173"/>
  <c r="B31" i="173"/>
  <c r="C31" i="173"/>
  <c r="A32" i="173"/>
  <c r="B32" i="173"/>
  <c r="C32" i="173"/>
  <c r="A33" i="173"/>
  <c r="B33" i="173"/>
  <c r="C33" i="173"/>
  <c r="A34" i="173"/>
  <c r="B34" i="173"/>
  <c r="C34" i="173"/>
  <c r="A35" i="173"/>
  <c r="B35" i="173"/>
  <c r="C35" i="173"/>
  <c r="A36" i="173"/>
  <c r="B36" i="173"/>
  <c r="C36" i="173"/>
  <c r="A37" i="173"/>
  <c r="B37" i="173"/>
  <c r="C37" i="173"/>
  <c r="A38" i="173"/>
  <c r="B38" i="173"/>
  <c r="C38" i="173"/>
  <c r="A39" i="173"/>
  <c r="B39" i="173"/>
  <c r="C39" i="173"/>
  <c r="A40" i="173"/>
  <c r="B40" i="173"/>
  <c r="C40" i="173"/>
  <c r="A41" i="173"/>
  <c r="B41" i="173"/>
  <c r="C41" i="173"/>
  <c r="A42" i="173"/>
  <c r="B42" i="173"/>
  <c r="C42" i="173"/>
  <c r="A43" i="173"/>
  <c r="B43" i="173"/>
  <c r="C43" i="173"/>
  <c r="A44" i="173"/>
  <c r="B44" i="173"/>
  <c r="C44" i="173"/>
  <c r="A45" i="173"/>
  <c r="B45" i="173"/>
  <c r="C45" i="173"/>
  <c r="A46" i="173"/>
  <c r="B46" i="173"/>
  <c r="C46" i="173"/>
  <c r="A47" i="173"/>
  <c r="B47" i="173"/>
  <c r="C47" i="173"/>
  <c r="A48" i="173"/>
  <c r="B48" i="173"/>
  <c r="C48" i="173"/>
  <c r="A49" i="173"/>
  <c r="B49" i="173"/>
  <c r="C49" i="173"/>
  <c r="A50" i="173"/>
  <c r="B50" i="173"/>
  <c r="C50" i="173"/>
  <c r="A51" i="173"/>
  <c r="B51" i="173"/>
  <c r="C51" i="173"/>
  <c r="A52" i="173"/>
  <c r="B52" i="173"/>
  <c r="C52" i="173"/>
  <c r="A53" i="173"/>
  <c r="B53" i="173"/>
  <c r="C53" i="173"/>
  <c r="A54" i="173"/>
  <c r="B54" i="173"/>
  <c r="C54" i="173"/>
  <c r="A55" i="173"/>
  <c r="B55" i="173"/>
  <c r="C55" i="173"/>
  <c r="A56" i="173"/>
  <c r="B56" i="173"/>
  <c r="C56" i="173"/>
  <c r="A57" i="173"/>
  <c r="B57" i="173"/>
  <c r="C57" i="173"/>
  <c r="A58" i="173"/>
  <c r="B58" i="173"/>
  <c r="C58" i="173"/>
  <c r="A59" i="173"/>
  <c r="B59" i="173"/>
  <c r="C59" i="173"/>
  <c r="A60" i="173"/>
  <c r="B60" i="173"/>
  <c r="C60" i="173"/>
  <c r="A61" i="173"/>
  <c r="B61" i="173"/>
  <c r="C61" i="173"/>
  <c r="A62" i="173"/>
  <c r="B62" i="173"/>
  <c r="C62" i="173"/>
  <c r="A63" i="173"/>
  <c r="B63" i="173"/>
  <c r="C63" i="173"/>
  <c r="A64" i="173"/>
  <c r="B64" i="173"/>
  <c r="C64" i="173"/>
  <c r="A65" i="173"/>
  <c r="B65" i="173"/>
  <c r="C65" i="173"/>
  <c r="A66" i="173"/>
  <c r="B66" i="173"/>
  <c r="C66" i="173"/>
  <c r="A67" i="173"/>
  <c r="B67" i="173"/>
  <c r="C67" i="173"/>
  <c r="A68" i="173"/>
  <c r="B68" i="173"/>
  <c r="C68" i="173"/>
  <c r="A69" i="173"/>
  <c r="B69" i="173"/>
  <c r="C69" i="173"/>
  <c r="A70" i="173"/>
  <c r="B70" i="173"/>
  <c r="C70" i="173"/>
  <c r="A71" i="173"/>
  <c r="B71" i="173"/>
  <c r="C71" i="173"/>
  <c r="A72" i="173"/>
  <c r="B72" i="173"/>
  <c r="C72" i="173"/>
  <c r="A73" i="173"/>
  <c r="B73" i="173"/>
  <c r="C73" i="173"/>
  <c r="A74" i="173"/>
  <c r="B74" i="173"/>
  <c r="C74" i="173"/>
  <c r="A75" i="173"/>
  <c r="B75" i="173"/>
  <c r="C75" i="173"/>
  <c r="A76" i="173"/>
  <c r="B76" i="173"/>
  <c r="C76" i="173"/>
  <c r="A77" i="173"/>
  <c r="B77" i="173"/>
  <c r="C77" i="173"/>
  <c r="A78" i="173"/>
  <c r="B78" i="173"/>
  <c r="C78" i="173"/>
  <c r="A79" i="173"/>
  <c r="B79" i="173"/>
  <c r="C79" i="173"/>
  <c r="A80" i="173"/>
  <c r="B80" i="173"/>
  <c r="C80" i="173"/>
  <c r="A81" i="173"/>
  <c r="B81" i="173"/>
  <c r="C81" i="173"/>
  <c r="A82" i="173"/>
  <c r="B82" i="173"/>
  <c r="C82" i="173"/>
  <c r="A83" i="173"/>
  <c r="B83" i="173"/>
  <c r="C83" i="173"/>
  <c r="A84" i="173"/>
  <c r="B84" i="173"/>
  <c r="C84" i="173"/>
  <c r="A85" i="173"/>
  <c r="B85" i="173"/>
  <c r="C85" i="173"/>
  <c r="A86" i="173"/>
  <c r="B86" i="173"/>
  <c r="C86" i="173"/>
  <c r="A87" i="173"/>
  <c r="B87" i="173"/>
  <c r="C87" i="173"/>
  <c r="A88" i="173"/>
  <c r="B88" i="173"/>
  <c r="C88" i="173"/>
  <c r="A89" i="173"/>
  <c r="B89" i="173"/>
  <c r="C89" i="173"/>
  <c r="A90" i="173"/>
  <c r="B90" i="173"/>
  <c r="C90" i="173"/>
  <c r="A91" i="173"/>
  <c r="B91" i="173"/>
  <c r="C91" i="173"/>
  <c r="A92" i="173"/>
  <c r="B92" i="173"/>
  <c r="C92" i="173"/>
  <c r="A93" i="173"/>
  <c r="B93" i="173"/>
  <c r="C93" i="173"/>
  <c r="A94" i="173"/>
  <c r="B94" i="173"/>
  <c r="C94" i="173"/>
  <c r="A95" i="173"/>
  <c r="B95" i="173"/>
  <c r="C95" i="173"/>
  <c r="A96" i="173"/>
  <c r="B96" i="173"/>
  <c r="C96" i="173"/>
  <c r="A97" i="173"/>
  <c r="B97" i="173"/>
  <c r="C97" i="173"/>
  <c r="A98" i="173"/>
  <c r="B98" i="173"/>
  <c r="C98" i="173"/>
  <c r="A99" i="173"/>
  <c r="B99" i="173"/>
  <c r="C99" i="173"/>
  <c r="A100" i="173"/>
  <c r="B100" i="173"/>
  <c r="C100" i="173"/>
  <c r="A101" i="173"/>
  <c r="B101" i="173"/>
  <c r="C101" i="173"/>
  <c r="A102" i="173"/>
  <c r="B102" i="173"/>
  <c r="C102" i="173"/>
  <c r="A103" i="173"/>
  <c r="B103" i="173"/>
  <c r="C103" i="173"/>
  <c r="A104" i="173"/>
  <c r="B104" i="173"/>
  <c r="C104" i="173"/>
  <c r="A105" i="173"/>
  <c r="B105" i="173"/>
  <c r="C105" i="173"/>
  <c r="A11" i="173"/>
  <c r="C11" i="173"/>
  <c r="A12" i="173"/>
  <c r="B12" i="173"/>
  <c r="C12" i="173"/>
  <c r="B10" i="173"/>
  <c r="C10" i="173"/>
  <c r="E12" i="177"/>
  <c r="F9" i="179" s="1"/>
  <c r="C9" i="173"/>
  <c r="B9" i="173"/>
  <c r="M21" i="104"/>
  <c r="M6" i="104"/>
  <c r="M7" i="104"/>
  <c r="M8" i="104"/>
  <c r="M9" i="104"/>
  <c r="M10" i="104"/>
  <c r="M11" i="104"/>
  <c r="M5" i="104"/>
  <c r="Q106" i="186"/>
  <c r="O106" i="186"/>
  <c r="Q105" i="186"/>
  <c r="O105" i="186"/>
  <c r="Q104" i="186"/>
  <c r="O104" i="186"/>
  <c r="Q103" i="186"/>
  <c r="O103" i="186"/>
  <c r="Q102" i="186"/>
  <c r="O102" i="186"/>
  <c r="Q101" i="186"/>
  <c r="O101" i="186"/>
  <c r="Q100" i="186"/>
  <c r="O100" i="186"/>
  <c r="Q99" i="186"/>
  <c r="O99" i="186"/>
  <c r="Q98" i="186"/>
  <c r="O98" i="186"/>
  <c r="Q97" i="186"/>
  <c r="O97" i="186"/>
  <c r="Q96" i="186"/>
  <c r="O96" i="186"/>
  <c r="Q95" i="186"/>
  <c r="O95" i="186"/>
  <c r="Q94" i="186"/>
  <c r="O94" i="186"/>
  <c r="Q93" i="186"/>
  <c r="O93" i="186"/>
  <c r="Q92" i="186"/>
  <c r="O92" i="186"/>
  <c r="Q91" i="186"/>
  <c r="O91" i="186"/>
  <c r="Q90" i="186"/>
  <c r="O90" i="186"/>
  <c r="Q89" i="186"/>
  <c r="O89" i="186"/>
  <c r="Q88" i="186"/>
  <c r="O88" i="186"/>
  <c r="Q87" i="186"/>
  <c r="O87" i="186"/>
  <c r="Q86" i="186"/>
  <c r="O86" i="186"/>
  <c r="Q85" i="186"/>
  <c r="O85" i="186"/>
  <c r="Q84" i="186"/>
  <c r="O84" i="186"/>
  <c r="Q83" i="186"/>
  <c r="O83" i="186"/>
  <c r="Q82" i="186"/>
  <c r="O82" i="186"/>
  <c r="Q81" i="186"/>
  <c r="O81" i="186"/>
  <c r="Q80" i="186"/>
  <c r="O80" i="186"/>
  <c r="Q79" i="186"/>
  <c r="O79" i="186"/>
  <c r="Q78" i="186"/>
  <c r="O78" i="186"/>
  <c r="Q77" i="186"/>
  <c r="O77" i="186"/>
  <c r="Q76" i="186"/>
  <c r="O76" i="186"/>
  <c r="Q75" i="186"/>
  <c r="O75" i="186"/>
  <c r="Q74" i="186"/>
  <c r="O74" i="186"/>
  <c r="Q73" i="186"/>
  <c r="O73" i="186"/>
  <c r="Q72" i="186"/>
  <c r="O72" i="186"/>
  <c r="Q71" i="186"/>
  <c r="O71" i="186"/>
  <c r="Q70" i="186"/>
  <c r="O70" i="186"/>
  <c r="Q69" i="186"/>
  <c r="O69" i="186"/>
  <c r="Q68" i="186"/>
  <c r="O68" i="186"/>
  <c r="Q67" i="186"/>
  <c r="O67" i="186"/>
  <c r="Q66" i="186"/>
  <c r="O66" i="186"/>
  <c r="Q65" i="186"/>
  <c r="O65" i="186"/>
  <c r="Q64" i="186"/>
  <c r="O64" i="186"/>
  <c r="Q63" i="186"/>
  <c r="O63" i="186"/>
  <c r="Q62" i="186"/>
  <c r="O62" i="186"/>
  <c r="Q61" i="186"/>
  <c r="O61" i="186"/>
  <c r="Q60" i="186"/>
  <c r="O60" i="186"/>
  <c r="Q59" i="186"/>
  <c r="O59" i="186"/>
  <c r="Q58" i="186"/>
  <c r="O58" i="186"/>
  <c r="Q57" i="186"/>
  <c r="O57" i="186"/>
  <c r="Q56" i="186"/>
  <c r="O56" i="186"/>
  <c r="Q55" i="186"/>
  <c r="O55" i="186"/>
  <c r="Q54" i="186"/>
  <c r="O54" i="186"/>
  <c r="Q53" i="186"/>
  <c r="O53" i="186"/>
  <c r="Q52" i="186"/>
  <c r="O52" i="186"/>
  <c r="Q51" i="186"/>
  <c r="O51" i="186"/>
  <c r="Q50" i="186"/>
  <c r="O50" i="186"/>
  <c r="Q49" i="186"/>
  <c r="O49" i="186"/>
  <c r="Q48" i="186"/>
  <c r="O48" i="186"/>
  <c r="Q47" i="186"/>
  <c r="O47" i="186"/>
  <c r="Q46" i="186"/>
  <c r="O46" i="186"/>
  <c r="Q45" i="186"/>
  <c r="O45" i="186"/>
  <c r="Q44" i="186"/>
  <c r="O44" i="186"/>
  <c r="Q43" i="186"/>
  <c r="O43" i="186"/>
  <c r="Q42" i="186"/>
  <c r="O42" i="186"/>
  <c r="Q41" i="186"/>
  <c r="O41" i="186"/>
  <c r="Q40" i="186"/>
  <c r="O40" i="186"/>
  <c r="Q39" i="186"/>
  <c r="O39" i="186"/>
  <c r="Q38" i="186"/>
  <c r="O38" i="186"/>
  <c r="Q37" i="186"/>
  <c r="O37" i="186"/>
  <c r="Q36" i="186"/>
  <c r="O36" i="186"/>
  <c r="Q35" i="186"/>
  <c r="O35" i="186"/>
  <c r="Q34" i="186"/>
  <c r="O34" i="186"/>
  <c r="Q33" i="186"/>
  <c r="O33" i="186"/>
  <c r="Q32" i="186"/>
  <c r="O32" i="186"/>
  <c r="Q31" i="186"/>
  <c r="O31" i="186"/>
  <c r="Q30" i="186"/>
  <c r="O30" i="186"/>
  <c r="Q29" i="186"/>
  <c r="O29" i="186"/>
  <c r="Q28" i="186"/>
  <c r="O28" i="186"/>
  <c r="Q27" i="186"/>
  <c r="O27" i="186"/>
  <c r="Q26" i="186"/>
  <c r="O26" i="186"/>
  <c r="Q25" i="186"/>
  <c r="O25" i="186"/>
  <c r="Q24" i="186"/>
  <c r="O24" i="186"/>
  <c r="Q23" i="186"/>
  <c r="O23" i="186"/>
  <c r="Q22" i="186"/>
  <c r="O22" i="186"/>
  <c r="Q21" i="186"/>
  <c r="O21" i="186"/>
  <c r="Q20" i="186"/>
  <c r="O20" i="186"/>
  <c r="Q19" i="186"/>
  <c r="O19" i="186"/>
  <c r="Q18" i="186"/>
  <c r="O18" i="186"/>
  <c r="Q17" i="186"/>
  <c r="O17" i="186"/>
  <c r="Q16" i="186"/>
  <c r="O16" i="186"/>
  <c r="Q15" i="186"/>
  <c r="O15" i="186"/>
  <c r="Q14" i="186"/>
  <c r="O14" i="186"/>
  <c r="Q13" i="186"/>
  <c r="O13" i="186"/>
  <c r="Q12" i="186"/>
  <c r="O12" i="186"/>
  <c r="O11" i="186"/>
  <c r="O10" i="186"/>
  <c r="O9" i="186"/>
  <c r="O8" i="186"/>
  <c r="P82" i="185"/>
  <c r="Q82" i="185" s="1"/>
  <c r="P78" i="185"/>
  <c r="Q78" i="185" s="1"/>
  <c r="P69" i="185"/>
  <c r="Q69" i="185" s="1"/>
  <c r="P65" i="185"/>
  <c r="Q65" i="185" s="1"/>
  <c r="P61" i="185"/>
  <c r="Q61" i="185" s="1"/>
  <c r="P57" i="185"/>
  <c r="Q57" i="185" s="1"/>
  <c r="P49" i="185"/>
  <c r="Q49" i="185" s="1"/>
  <c r="P36" i="185"/>
  <c r="Q36" i="185" s="1"/>
  <c r="P40" i="185"/>
  <c r="Q40" i="185" s="1"/>
  <c r="H27" i="108" l="1"/>
  <c r="E27" i="108"/>
  <c r="F27" i="108"/>
  <c r="G27" i="108"/>
  <c r="D27" i="108"/>
  <c r="H45" i="108"/>
  <c r="G45" i="108"/>
  <c r="D45" i="108"/>
  <c r="E45" i="108"/>
  <c r="F45" i="108"/>
  <c r="H69" i="108"/>
  <c r="G69" i="108"/>
  <c r="E69" i="108"/>
  <c r="F69" i="108"/>
  <c r="D69" i="108"/>
  <c r="H93" i="108"/>
  <c r="D93" i="108"/>
  <c r="E93" i="108"/>
  <c r="F93" i="108"/>
  <c r="G93" i="108"/>
  <c r="G299" i="108"/>
  <c r="H299" i="108"/>
  <c r="F299" i="108"/>
  <c r="E299" i="108"/>
  <c r="D299" i="108"/>
  <c r="G275" i="108"/>
  <c r="H275" i="108"/>
  <c r="D275" i="108"/>
  <c r="E275" i="108"/>
  <c r="F275" i="108"/>
  <c r="G251" i="108"/>
  <c r="H251" i="108"/>
  <c r="E251" i="108"/>
  <c r="F251" i="108"/>
  <c r="D251" i="108"/>
  <c r="D221" i="108"/>
  <c r="G221" i="108"/>
  <c r="H221" i="108"/>
  <c r="F221" i="108"/>
  <c r="E221" i="108"/>
  <c r="H197" i="108"/>
  <c r="F197" i="108"/>
  <c r="G197" i="108"/>
  <c r="E197" i="108"/>
  <c r="D197" i="108"/>
  <c r="H167" i="108"/>
  <c r="F167" i="108"/>
  <c r="G167" i="108"/>
  <c r="E167" i="108"/>
  <c r="D167" i="108"/>
  <c r="F113" i="108"/>
  <c r="G113" i="108"/>
  <c r="D113" i="108"/>
  <c r="E113" i="108"/>
  <c r="H113" i="108"/>
  <c r="E10" i="108"/>
  <c r="F10" i="108"/>
  <c r="G10" i="108"/>
  <c r="H10" i="108"/>
  <c r="D10" i="108"/>
  <c r="E34" i="108"/>
  <c r="F34" i="108"/>
  <c r="G34" i="108"/>
  <c r="H34" i="108"/>
  <c r="D34" i="108"/>
  <c r="E58" i="108"/>
  <c r="F58" i="108"/>
  <c r="G58" i="108"/>
  <c r="H58" i="108"/>
  <c r="D58" i="108"/>
  <c r="E82" i="108"/>
  <c r="F82" i="108"/>
  <c r="G82" i="108"/>
  <c r="D82" i="108"/>
  <c r="H82" i="108"/>
  <c r="E106" i="108"/>
  <c r="F106" i="108"/>
  <c r="G106" i="108"/>
  <c r="H106" i="108"/>
  <c r="D106" i="108"/>
  <c r="G280" i="108"/>
  <c r="D280" i="108"/>
  <c r="H280" i="108"/>
  <c r="F280" i="108"/>
  <c r="E280" i="108"/>
  <c r="H256" i="108"/>
  <c r="D256" i="108"/>
  <c r="E256" i="108"/>
  <c r="G256" i="108"/>
  <c r="F256" i="108"/>
  <c r="E232" i="108"/>
  <c r="F232" i="108"/>
  <c r="H232" i="108"/>
  <c r="G232" i="108"/>
  <c r="D232" i="108"/>
  <c r="H208" i="108"/>
  <c r="E208" i="108"/>
  <c r="F208" i="108"/>
  <c r="G208" i="108"/>
  <c r="D208" i="108"/>
  <c r="D184" i="108"/>
  <c r="E184" i="108"/>
  <c r="F184" i="108"/>
  <c r="H184" i="108"/>
  <c r="G184" i="108"/>
  <c r="E166" i="108"/>
  <c r="D166" i="108"/>
  <c r="F166" i="108"/>
  <c r="G166" i="108"/>
  <c r="H166" i="108"/>
  <c r="E130" i="108"/>
  <c r="F130" i="108"/>
  <c r="G130" i="108"/>
  <c r="D130" i="108"/>
  <c r="H130" i="108"/>
  <c r="H11" i="108"/>
  <c r="D11" i="108"/>
  <c r="G11" i="108"/>
  <c r="E11" i="108"/>
  <c r="F11" i="108"/>
  <c r="H23" i="108"/>
  <c r="D23" i="108"/>
  <c r="G23" i="108"/>
  <c r="E23" i="108"/>
  <c r="F23" i="108"/>
  <c r="F41" i="108"/>
  <c r="G41" i="108"/>
  <c r="D41" i="108"/>
  <c r="E41" i="108"/>
  <c r="H41" i="108"/>
  <c r="H59" i="108"/>
  <c r="D59" i="108"/>
  <c r="E59" i="108"/>
  <c r="F59" i="108"/>
  <c r="G59" i="108"/>
  <c r="H71" i="108"/>
  <c r="D71" i="108"/>
  <c r="G71" i="108"/>
  <c r="F71" i="108"/>
  <c r="E71" i="108"/>
  <c r="F89" i="108"/>
  <c r="G89" i="108"/>
  <c r="D89" i="108"/>
  <c r="H89" i="108"/>
  <c r="E89" i="108"/>
  <c r="H107" i="108"/>
  <c r="G107" i="108"/>
  <c r="D107" i="108"/>
  <c r="E107" i="108"/>
  <c r="F107" i="108"/>
  <c r="D297" i="108"/>
  <c r="G297" i="108"/>
  <c r="E297" i="108"/>
  <c r="F297" i="108"/>
  <c r="H297" i="108"/>
  <c r="G279" i="108"/>
  <c r="H279" i="108"/>
  <c r="D279" i="108"/>
  <c r="E279" i="108"/>
  <c r="F279" i="108"/>
  <c r="E261" i="108"/>
  <c r="F261" i="108"/>
  <c r="D261" i="108"/>
  <c r="G261" i="108"/>
  <c r="H261" i="108"/>
  <c r="D249" i="108"/>
  <c r="E249" i="108"/>
  <c r="F249" i="108"/>
  <c r="G249" i="108"/>
  <c r="H249" i="108"/>
  <c r="G231" i="108"/>
  <c r="H231" i="108"/>
  <c r="F231" i="108"/>
  <c r="D231" i="108"/>
  <c r="E231" i="108"/>
  <c r="G219" i="108"/>
  <c r="H219" i="108"/>
  <c r="F219" i="108"/>
  <c r="D219" i="108"/>
  <c r="E219" i="108"/>
  <c r="E201" i="108"/>
  <c r="F201" i="108"/>
  <c r="G201" i="108"/>
  <c r="H201" i="108"/>
  <c r="D201" i="108"/>
  <c r="G183" i="108"/>
  <c r="H183" i="108"/>
  <c r="F183" i="108"/>
  <c r="D183" i="108"/>
  <c r="E183" i="108"/>
  <c r="H165" i="108"/>
  <c r="D165" i="108"/>
  <c r="E165" i="108"/>
  <c r="F165" i="108"/>
  <c r="G165" i="108"/>
  <c r="H141" i="108"/>
  <c r="G141" i="108"/>
  <c r="F141" i="108"/>
  <c r="E141" i="108"/>
  <c r="D141" i="108"/>
  <c r="H123" i="108"/>
  <c r="E123" i="108"/>
  <c r="F123" i="108"/>
  <c r="G123" i="108"/>
  <c r="D123" i="108"/>
  <c r="G24" i="108"/>
  <c r="H24" i="108"/>
  <c r="D24" i="108"/>
  <c r="E24" i="108"/>
  <c r="F24" i="108"/>
  <c r="G48" i="108"/>
  <c r="H48" i="108"/>
  <c r="D48" i="108"/>
  <c r="E48" i="108"/>
  <c r="F48" i="108"/>
  <c r="H60" i="108"/>
  <c r="E60" i="108"/>
  <c r="F60" i="108"/>
  <c r="G60" i="108"/>
  <c r="D60" i="108"/>
  <c r="E78" i="108"/>
  <c r="D78" i="108"/>
  <c r="H78" i="108"/>
  <c r="F78" i="108"/>
  <c r="G78" i="108"/>
  <c r="G96" i="108"/>
  <c r="H96" i="108"/>
  <c r="E96" i="108"/>
  <c r="F96" i="108"/>
  <c r="D96" i="108"/>
  <c r="D302" i="108"/>
  <c r="E302" i="108"/>
  <c r="H302" i="108"/>
  <c r="F302" i="108"/>
  <c r="G302" i="108"/>
  <c r="G284" i="108"/>
  <c r="H284" i="108"/>
  <c r="D284" i="108"/>
  <c r="E284" i="108"/>
  <c r="F284" i="108"/>
  <c r="D272" i="108"/>
  <c r="E272" i="108"/>
  <c r="H272" i="108"/>
  <c r="G272" i="108"/>
  <c r="F272" i="108"/>
  <c r="D254" i="108"/>
  <c r="E254" i="108"/>
  <c r="F254" i="108"/>
  <c r="G254" i="108"/>
  <c r="H254" i="108"/>
  <c r="G236" i="108"/>
  <c r="H236" i="108"/>
  <c r="F236" i="108"/>
  <c r="D236" i="108"/>
  <c r="E236" i="108"/>
  <c r="D218" i="108"/>
  <c r="E218" i="108"/>
  <c r="F218" i="108"/>
  <c r="H218" i="108"/>
  <c r="G218" i="108"/>
  <c r="F200" i="108"/>
  <c r="E200" i="108"/>
  <c r="G200" i="108"/>
  <c r="H200" i="108"/>
  <c r="D200" i="108"/>
  <c r="G176" i="108"/>
  <c r="H176" i="108"/>
  <c r="F176" i="108"/>
  <c r="D176" i="108"/>
  <c r="E176" i="108"/>
  <c r="E146" i="108"/>
  <c r="G146" i="108"/>
  <c r="H146" i="108"/>
  <c r="D146" i="108"/>
  <c r="F146" i="108"/>
  <c r="E110" i="108"/>
  <c r="H110" i="108"/>
  <c r="G110" i="108"/>
  <c r="D110" i="108"/>
  <c r="F110" i="108"/>
  <c r="H21" i="108"/>
  <c r="E21" i="108"/>
  <c r="D21" i="108"/>
  <c r="G21" i="108"/>
  <c r="F21" i="108"/>
  <c r="F57" i="108"/>
  <c r="G57" i="108"/>
  <c r="D57" i="108"/>
  <c r="E57" i="108"/>
  <c r="H57" i="108"/>
  <c r="H81" i="108"/>
  <c r="D81" i="108"/>
  <c r="E81" i="108"/>
  <c r="F81" i="108"/>
  <c r="G81" i="108"/>
  <c r="D105" i="108"/>
  <c r="E105" i="108"/>
  <c r="F105" i="108"/>
  <c r="G105" i="108"/>
  <c r="H105" i="108"/>
  <c r="F281" i="108"/>
  <c r="G281" i="108"/>
  <c r="D281" i="108"/>
  <c r="E281" i="108"/>
  <c r="H281" i="108"/>
  <c r="D257" i="108"/>
  <c r="F257" i="108"/>
  <c r="E257" i="108"/>
  <c r="H257" i="108"/>
  <c r="G257" i="108"/>
  <c r="G239" i="108"/>
  <c r="H239" i="108"/>
  <c r="D239" i="108"/>
  <c r="F239" i="108"/>
  <c r="E239" i="108"/>
  <c r="G215" i="108"/>
  <c r="H215" i="108"/>
  <c r="E215" i="108"/>
  <c r="F215" i="108"/>
  <c r="D215" i="108"/>
  <c r="G191" i="108"/>
  <c r="H191" i="108"/>
  <c r="F191" i="108"/>
  <c r="D191" i="108"/>
  <c r="E191" i="108"/>
  <c r="F179" i="108"/>
  <c r="G179" i="108"/>
  <c r="D179" i="108"/>
  <c r="H179" i="108"/>
  <c r="E179" i="108"/>
  <c r="H155" i="108"/>
  <c r="E155" i="108"/>
  <c r="F155" i="108"/>
  <c r="G155" i="108"/>
  <c r="D155" i="108"/>
  <c r="H143" i="108"/>
  <c r="D143" i="108"/>
  <c r="E143" i="108"/>
  <c r="F143" i="108"/>
  <c r="G143" i="108"/>
  <c r="G125" i="108"/>
  <c r="H125" i="108"/>
  <c r="D125" i="108"/>
  <c r="E125" i="108"/>
  <c r="F125" i="108"/>
  <c r="E22" i="108"/>
  <c r="D22" i="108"/>
  <c r="F22" i="108"/>
  <c r="G22" i="108"/>
  <c r="H22" i="108"/>
  <c r="E46" i="108"/>
  <c r="D46" i="108"/>
  <c r="F46" i="108"/>
  <c r="G46" i="108"/>
  <c r="H46" i="108"/>
  <c r="E70" i="108"/>
  <c r="G70" i="108"/>
  <c r="H70" i="108"/>
  <c r="D70" i="108"/>
  <c r="F70" i="108"/>
  <c r="E94" i="108"/>
  <c r="D94" i="108"/>
  <c r="F94" i="108"/>
  <c r="H94" i="108"/>
  <c r="G94" i="108"/>
  <c r="E292" i="108"/>
  <c r="F292" i="108"/>
  <c r="D292" i="108"/>
  <c r="H292" i="108"/>
  <c r="G292" i="108"/>
  <c r="F268" i="108"/>
  <c r="G268" i="108"/>
  <c r="H268" i="108"/>
  <c r="D268" i="108"/>
  <c r="E268" i="108"/>
  <c r="E244" i="108"/>
  <c r="F244" i="108"/>
  <c r="D244" i="108"/>
  <c r="H244" i="108"/>
  <c r="G244" i="108"/>
  <c r="H220" i="108"/>
  <c r="D220" i="108"/>
  <c r="E220" i="108"/>
  <c r="G220" i="108"/>
  <c r="F220" i="108"/>
  <c r="E196" i="108"/>
  <c r="F196" i="108"/>
  <c r="D196" i="108"/>
  <c r="G196" i="108"/>
  <c r="H196" i="108"/>
  <c r="D172" i="108"/>
  <c r="G172" i="108"/>
  <c r="H172" i="108"/>
  <c r="F172" i="108"/>
  <c r="E172" i="108"/>
  <c r="D148" i="108"/>
  <c r="E148" i="108"/>
  <c r="F148" i="108"/>
  <c r="G148" i="108"/>
  <c r="H148" i="108"/>
  <c r="E142" i="108"/>
  <c r="H142" i="108"/>
  <c r="D142" i="108"/>
  <c r="G142" i="108"/>
  <c r="F142" i="108"/>
  <c r="D112" i="108"/>
  <c r="G112" i="108"/>
  <c r="H112" i="108"/>
  <c r="E112" i="108"/>
  <c r="F112" i="108"/>
  <c r="H47" i="108"/>
  <c r="D47" i="108"/>
  <c r="F47" i="108"/>
  <c r="G47" i="108"/>
  <c r="E47" i="108"/>
  <c r="H95" i="108"/>
  <c r="D95" i="108"/>
  <c r="G95" i="108"/>
  <c r="F95" i="108"/>
  <c r="E95" i="108"/>
  <c r="H273" i="108"/>
  <c r="D273" i="108"/>
  <c r="F273" i="108"/>
  <c r="E273" i="108"/>
  <c r="G273" i="108"/>
  <c r="H225" i="108"/>
  <c r="F225" i="108"/>
  <c r="G225" i="108"/>
  <c r="E225" i="108"/>
  <c r="D225" i="108"/>
  <c r="G195" i="108"/>
  <c r="H195" i="108"/>
  <c r="F195" i="108"/>
  <c r="E195" i="108"/>
  <c r="D195" i="108"/>
  <c r="H171" i="108"/>
  <c r="E171" i="108"/>
  <c r="D171" i="108"/>
  <c r="G171" i="108"/>
  <c r="F171" i="108"/>
  <c r="D153" i="108"/>
  <c r="G153" i="108"/>
  <c r="H153" i="108"/>
  <c r="E153" i="108"/>
  <c r="F153" i="108"/>
  <c r="H117" i="108"/>
  <c r="E117" i="108"/>
  <c r="F117" i="108"/>
  <c r="G117" i="108"/>
  <c r="D117" i="108"/>
  <c r="E30" i="108"/>
  <c r="D30" i="108"/>
  <c r="H30" i="108"/>
  <c r="F30" i="108"/>
  <c r="G30" i="108"/>
  <c r="G72" i="108"/>
  <c r="H72" i="108"/>
  <c r="D72" i="108"/>
  <c r="F72" i="108"/>
  <c r="E72" i="108"/>
  <c r="D290" i="108"/>
  <c r="E290" i="108"/>
  <c r="G290" i="108"/>
  <c r="H290" i="108"/>
  <c r="F290" i="108"/>
  <c r="D248" i="108"/>
  <c r="F248" i="108"/>
  <c r="G248" i="108"/>
  <c r="E248" i="108"/>
  <c r="H248" i="108"/>
  <c r="D212" i="108"/>
  <c r="E212" i="108"/>
  <c r="H212" i="108"/>
  <c r="F212" i="108"/>
  <c r="G212" i="108"/>
  <c r="D182" i="108"/>
  <c r="E182" i="108"/>
  <c r="F182" i="108"/>
  <c r="G182" i="108"/>
  <c r="H182" i="108"/>
  <c r="E164" i="108"/>
  <c r="F164" i="108"/>
  <c r="D164" i="108"/>
  <c r="G164" i="108"/>
  <c r="H164" i="108"/>
  <c r="H128" i="108"/>
  <c r="F128" i="108"/>
  <c r="G128" i="108"/>
  <c r="D128" i="108"/>
  <c r="E128" i="108"/>
  <c r="D13" i="108"/>
  <c r="E13" i="108"/>
  <c r="F13" i="108"/>
  <c r="G13" i="108"/>
  <c r="H13" i="108"/>
  <c r="D25" i="108"/>
  <c r="E25" i="108"/>
  <c r="G25" i="108"/>
  <c r="H25" i="108"/>
  <c r="F25" i="108"/>
  <c r="D37" i="108"/>
  <c r="E37" i="108"/>
  <c r="F37" i="108"/>
  <c r="G37" i="108"/>
  <c r="H37" i="108"/>
  <c r="H43" i="108"/>
  <c r="G43" i="108"/>
  <c r="F43" i="108"/>
  <c r="D43" i="108"/>
  <c r="E43" i="108"/>
  <c r="H55" i="108"/>
  <c r="G55" i="108"/>
  <c r="D55" i="108"/>
  <c r="F55" i="108"/>
  <c r="E55" i="108"/>
  <c r="D61" i="108"/>
  <c r="E61" i="108"/>
  <c r="H61" i="108"/>
  <c r="F61" i="108"/>
  <c r="G61" i="108"/>
  <c r="H67" i="108"/>
  <c r="D67" i="108"/>
  <c r="E67" i="108"/>
  <c r="F67" i="108"/>
  <c r="G67" i="108"/>
  <c r="H73" i="108"/>
  <c r="E73" i="108"/>
  <c r="F73" i="108"/>
  <c r="G73" i="108"/>
  <c r="D73" i="108"/>
  <c r="D85" i="108"/>
  <c r="E85" i="108"/>
  <c r="G85" i="108"/>
  <c r="H85" i="108"/>
  <c r="F85" i="108"/>
  <c r="H91" i="108"/>
  <c r="F91" i="108"/>
  <c r="G91" i="108"/>
  <c r="D91" i="108"/>
  <c r="E91" i="108"/>
  <c r="G97" i="108"/>
  <c r="H97" i="108"/>
  <c r="D97" i="108"/>
  <c r="F97" i="108"/>
  <c r="E97" i="108"/>
  <c r="H103" i="108"/>
  <c r="G103" i="108"/>
  <c r="E103" i="108"/>
  <c r="F103" i="108"/>
  <c r="D103" i="108"/>
  <c r="G301" i="108"/>
  <c r="H301" i="108"/>
  <c r="D301" i="108"/>
  <c r="E301" i="108"/>
  <c r="F301" i="108"/>
  <c r="G295" i="108"/>
  <c r="H295" i="108"/>
  <c r="E295" i="108"/>
  <c r="F295" i="108"/>
  <c r="D295" i="108"/>
  <c r="G283" i="108"/>
  <c r="H283" i="108"/>
  <c r="E283" i="108"/>
  <c r="F283" i="108"/>
  <c r="D283" i="108"/>
  <c r="F277" i="108"/>
  <c r="G277" i="108"/>
  <c r="D277" i="108"/>
  <c r="E277" i="108"/>
  <c r="H277" i="108"/>
  <c r="G271" i="108"/>
  <c r="H271" i="108"/>
  <c r="F271" i="108"/>
  <c r="E271" i="108"/>
  <c r="D271" i="108"/>
  <c r="D265" i="108"/>
  <c r="F265" i="108"/>
  <c r="E265" i="108"/>
  <c r="G265" i="108"/>
  <c r="H265" i="108"/>
  <c r="G259" i="108"/>
  <c r="H259" i="108"/>
  <c r="F259" i="108"/>
  <c r="D259" i="108"/>
  <c r="E259" i="108"/>
  <c r="G253" i="108"/>
  <c r="H253" i="108"/>
  <c r="F253" i="108"/>
  <c r="E253" i="108"/>
  <c r="D253" i="108"/>
  <c r="G247" i="108"/>
  <c r="H247" i="108"/>
  <c r="E247" i="108"/>
  <c r="F247" i="108"/>
  <c r="D247" i="108"/>
  <c r="D241" i="108"/>
  <c r="E241" i="108"/>
  <c r="H241" i="108"/>
  <c r="F241" i="108"/>
  <c r="G241" i="108"/>
  <c r="G235" i="108"/>
  <c r="H235" i="108"/>
  <c r="D235" i="108"/>
  <c r="E235" i="108"/>
  <c r="F235" i="108"/>
  <c r="H229" i="108"/>
  <c r="D229" i="108"/>
  <c r="E229" i="108"/>
  <c r="G229" i="108"/>
  <c r="F229" i="108"/>
  <c r="G223" i="108"/>
  <c r="H223" i="108"/>
  <c r="D223" i="108"/>
  <c r="E223" i="108"/>
  <c r="F223" i="108"/>
  <c r="D217" i="108"/>
  <c r="E217" i="108"/>
  <c r="F217" i="108"/>
  <c r="G217" i="108"/>
  <c r="H217" i="108"/>
  <c r="G211" i="108"/>
  <c r="H211" i="108"/>
  <c r="D211" i="108"/>
  <c r="E211" i="108"/>
  <c r="F211" i="108"/>
  <c r="G205" i="108"/>
  <c r="H205" i="108"/>
  <c r="D205" i="108"/>
  <c r="F205" i="108"/>
  <c r="E205" i="108"/>
  <c r="G199" i="108"/>
  <c r="H199" i="108"/>
  <c r="E199" i="108"/>
  <c r="F199" i="108"/>
  <c r="D199" i="108"/>
  <c r="D193" i="108"/>
  <c r="E193" i="108"/>
  <c r="G193" i="108"/>
  <c r="H193" i="108"/>
  <c r="F193" i="108"/>
  <c r="G187" i="108"/>
  <c r="H187" i="108"/>
  <c r="D187" i="108"/>
  <c r="E187" i="108"/>
  <c r="F187" i="108"/>
  <c r="D181" i="108"/>
  <c r="E181" i="108"/>
  <c r="H181" i="108"/>
  <c r="F181" i="108"/>
  <c r="G181" i="108"/>
  <c r="H175" i="108"/>
  <c r="G175" i="108"/>
  <c r="E175" i="108"/>
  <c r="F175" i="108"/>
  <c r="D175" i="108"/>
  <c r="D169" i="108"/>
  <c r="G169" i="108"/>
  <c r="H169" i="108"/>
  <c r="F169" i="108"/>
  <c r="E169" i="108"/>
  <c r="H163" i="108"/>
  <c r="D163" i="108"/>
  <c r="E163" i="108"/>
  <c r="G163" i="108"/>
  <c r="F163" i="108"/>
  <c r="D157" i="108"/>
  <c r="E157" i="108"/>
  <c r="F157" i="108"/>
  <c r="H157" i="108"/>
  <c r="G157" i="108"/>
  <c r="H151" i="108"/>
  <c r="G151" i="108"/>
  <c r="E151" i="108"/>
  <c r="F151" i="108"/>
  <c r="D151" i="108"/>
  <c r="E145" i="108"/>
  <c r="F145" i="108"/>
  <c r="G145" i="108"/>
  <c r="H145" i="108"/>
  <c r="D145" i="108"/>
  <c r="H139" i="108"/>
  <c r="G139" i="108"/>
  <c r="E139" i="108"/>
  <c r="F139" i="108"/>
  <c r="D139" i="108"/>
  <c r="D133" i="108"/>
  <c r="E133" i="108"/>
  <c r="G133" i="108"/>
  <c r="H133" i="108"/>
  <c r="F133" i="108"/>
  <c r="H127" i="108"/>
  <c r="G127" i="108"/>
  <c r="D127" i="108"/>
  <c r="E127" i="108"/>
  <c r="F127" i="108"/>
  <c r="G121" i="108"/>
  <c r="H121" i="108"/>
  <c r="D121" i="108"/>
  <c r="F121" i="108"/>
  <c r="E121" i="108"/>
  <c r="H115" i="108"/>
  <c r="D115" i="108"/>
  <c r="E115" i="108"/>
  <c r="F115" i="108"/>
  <c r="G115" i="108"/>
  <c r="D109" i="108"/>
  <c r="E109" i="108"/>
  <c r="F109" i="108"/>
  <c r="H109" i="108"/>
  <c r="G109" i="108"/>
  <c r="H15" i="108"/>
  <c r="F15" i="108"/>
  <c r="G15" i="108"/>
  <c r="E15" i="108"/>
  <c r="D15" i="108"/>
  <c r="D33" i="108"/>
  <c r="E33" i="108"/>
  <c r="F33" i="108"/>
  <c r="G33" i="108"/>
  <c r="H33" i="108"/>
  <c r="H39" i="108"/>
  <c r="E39" i="108"/>
  <c r="F39" i="108"/>
  <c r="G39" i="108"/>
  <c r="D39" i="108"/>
  <c r="H63" i="108"/>
  <c r="D63" i="108"/>
  <c r="E63" i="108"/>
  <c r="F63" i="108"/>
  <c r="G63" i="108"/>
  <c r="H87" i="108"/>
  <c r="E87" i="108"/>
  <c r="F87" i="108"/>
  <c r="G87" i="108"/>
  <c r="D87" i="108"/>
  <c r="D293" i="108"/>
  <c r="E293" i="108"/>
  <c r="G293" i="108"/>
  <c r="H293" i="108"/>
  <c r="F293" i="108"/>
  <c r="D269" i="108"/>
  <c r="G269" i="108"/>
  <c r="F269" i="108"/>
  <c r="H269" i="108"/>
  <c r="E269" i="108"/>
  <c r="F245" i="108"/>
  <c r="G245" i="108"/>
  <c r="H245" i="108"/>
  <c r="E245" i="108"/>
  <c r="D245" i="108"/>
  <c r="G227" i="108"/>
  <c r="H227" i="108"/>
  <c r="D227" i="108"/>
  <c r="E227" i="108"/>
  <c r="F227" i="108"/>
  <c r="G203" i="108"/>
  <c r="H203" i="108"/>
  <c r="D203" i="108"/>
  <c r="E203" i="108"/>
  <c r="F203" i="108"/>
  <c r="G173" i="108"/>
  <c r="H173" i="108"/>
  <c r="D173" i="108"/>
  <c r="E173" i="108"/>
  <c r="F173" i="108"/>
  <c r="H119" i="108"/>
  <c r="D119" i="108"/>
  <c r="G119" i="108"/>
  <c r="E119" i="108"/>
  <c r="F119" i="108"/>
  <c r="D9" i="108"/>
  <c r="E9" i="108"/>
  <c r="G9" i="108"/>
  <c r="H9" i="108"/>
  <c r="F9" i="108"/>
  <c r="F28" i="108"/>
  <c r="G28" i="108"/>
  <c r="H28" i="108"/>
  <c r="D28" i="108"/>
  <c r="E28" i="108"/>
  <c r="H52" i="108"/>
  <c r="F52" i="108"/>
  <c r="G52" i="108"/>
  <c r="D52" i="108"/>
  <c r="E52" i="108"/>
  <c r="D76" i="108"/>
  <c r="E76" i="108"/>
  <c r="F76" i="108"/>
  <c r="H76" i="108"/>
  <c r="G76" i="108"/>
  <c r="F100" i="108"/>
  <c r="G100" i="108"/>
  <c r="H100" i="108"/>
  <c r="E100" i="108"/>
  <c r="D100" i="108"/>
  <c r="D298" i="108"/>
  <c r="E298" i="108"/>
  <c r="G298" i="108"/>
  <c r="H298" i="108"/>
  <c r="F298" i="108"/>
  <c r="D286" i="108"/>
  <c r="E286" i="108"/>
  <c r="G286" i="108"/>
  <c r="H286" i="108"/>
  <c r="F286" i="108"/>
  <c r="D262" i="108"/>
  <c r="E262" i="108"/>
  <c r="F262" i="108"/>
  <c r="G262" i="108"/>
  <c r="H262" i="108"/>
  <c r="D238" i="108"/>
  <c r="E238" i="108"/>
  <c r="F238" i="108"/>
  <c r="G238" i="108"/>
  <c r="H238" i="108"/>
  <c r="D214" i="108"/>
  <c r="E214" i="108"/>
  <c r="F214" i="108"/>
  <c r="G214" i="108"/>
  <c r="H214" i="108"/>
  <c r="D190" i="108"/>
  <c r="E190" i="108"/>
  <c r="G190" i="108"/>
  <c r="H190" i="108"/>
  <c r="F190" i="108"/>
  <c r="D160" i="108"/>
  <c r="F160" i="108"/>
  <c r="G160" i="108"/>
  <c r="H160" i="108"/>
  <c r="E160" i="108"/>
  <c r="F124" i="108"/>
  <c r="G124" i="108"/>
  <c r="H124" i="108"/>
  <c r="D124" i="108"/>
  <c r="E124" i="108"/>
  <c r="F17" i="108"/>
  <c r="G17" i="108"/>
  <c r="H17" i="108"/>
  <c r="D17" i="108"/>
  <c r="E17" i="108"/>
  <c r="H35" i="108"/>
  <c r="D35" i="108"/>
  <c r="E35" i="108"/>
  <c r="F35" i="108"/>
  <c r="G35" i="108"/>
  <c r="D53" i="108"/>
  <c r="E53" i="108"/>
  <c r="F53" i="108"/>
  <c r="G53" i="108"/>
  <c r="H53" i="108"/>
  <c r="F65" i="108"/>
  <c r="G65" i="108"/>
  <c r="H65" i="108"/>
  <c r="E65" i="108"/>
  <c r="D65" i="108"/>
  <c r="D77" i="108"/>
  <c r="E77" i="108"/>
  <c r="F77" i="108"/>
  <c r="G77" i="108"/>
  <c r="H77" i="108"/>
  <c r="E101" i="108"/>
  <c r="F101" i="108"/>
  <c r="H101" i="108"/>
  <c r="D101" i="108"/>
  <c r="G101" i="108"/>
  <c r="E285" i="108"/>
  <c r="D285" i="108"/>
  <c r="F285" i="108"/>
  <c r="G285" i="108"/>
  <c r="H285" i="108"/>
  <c r="G267" i="108"/>
  <c r="H267" i="108"/>
  <c r="F267" i="108"/>
  <c r="E267" i="108"/>
  <c r="D267" i="108"/>
  <c r="G255" i="108"/>
  <c r="H255" i="108"/>
  <c r="D255" i="108"/>
  <c r="E255" i="108"/>
  <c r="F255" i="108"/>
  <c r="F237" i="108"/>
  <c r="G237" i="108"/>
  <c r="D237" i="108"/>
  <c r="E237" i="108"/>
  <c r="H237" i="108"/>
  <c r="E213" i="108"/>
  <c r="F213" i="108"/>
  <c r="H213" i="108"/>
  <c r="D213" i="108"/>
  <c r="G213" i="108"/>
  <c r="D189" i="108"/>
  <c r="H189" i="108"/>
  <c r="E189" i="108"/>
  <c r="G189" i="108"/>
  <c r="F189" i="108"/>
  <c r="H159" i="108"/>
  <c r="F159" i="108"/>
  <c r="G159" i="108"/>
  <c r="D159" i="108"/>
  <c r="E159" i="108"/>
  <c r="H135" i="108"/>
  <c r="D135" i="108"/>
  <c r="E135" i="108"/>
  <c r="F135" i="108"/>
  <c r="G135" i="108"/>
  <c r="D129" i="108"/>
  <c r="E129" i="108"/>
  <c r="F129" i="108"/>
  <c r="H129" i="108"/>
  <c r="G129" i="108"/>
  <c r="E18" i="108"/>
  <c r="H18" i="108"/>
  <c r="D18" i="108"/>
  <c r="F18" i="108"/>
  <c r="G18" i="108"/>
  <c r="F36" i="108"/>
  <c r="G36" i="108"/>
  <c r="D36" i="108"/>
  <c r="H36" i="108"/>
  <c r="E36" i="108"/>
  <c r="E54" i="108"/>
  <c r="D54" i="108"/>
  <c r="F54" i="108"/>
  <c r="G54" i="108"/>
  <c r="H54" i="108"/>
  <c r="E66" i="108"/>
  <c r="D66" i="108"/>
  <c r="F66" i="108"/>
  <c r="G66" i="108"/>
  <c r="H66" i="108"/>
  <c r="H84" i="108"/>
  <c r="D84" i="108"/>
  <c r="E84" i="108"/>
  <c r="G84" i="108"/>
  <c r="F84" i="108"/>
  <c r="E102" i="108"/>
  <c r="D102" i="108"/>
  <c r="F102" i="108"/>
  <c r="G102" i="108"/>
  <c r="H102" i="108"/>
  <c r="H296" i="108"/>
  <c r="E296" i="108"/>
  <c r="D296" i="108"/>
  <c r="G296" i="108"/>
  <c r="F296" i="108"/>
  <c r="D278" i="108"/>
  <c r="E278" i="108"/>
  <c r="F278" i="108"/>
  <c r="G278" i="108"/>
  <c r="H278" i="108"/>
  <c r="D260" i="108"/>
  <c r="G260" i="108"/>
  <c r="H260" i="108"/>
  <c r="E260" i="108"/>
  <c r="F260" i="108"/>
  <c r="D242" i="108"/>
  <c r="E242" i="108"/>
  <c r="G242" i="108"/>
  <c r="H242" i="108"/>
  <c r="F242" i="108"/>
  <c r="D230" i="108"/>
  <c r="E230" i="108"/>
  <c r="F230" i="108"/>
  <c r="G230" i="108"/>
  <c r="H230" i="108"/>
  <c r="D206" i="108"/>
  <c r="E206" i="108"/>
  <c r="H206" i="108"/>
  <c r="F206" i="108"/>
  <c r="G206" i="108"/>
  <c r="G188" i="108"/>
  <c r="H188" i="108"/>
  <c r="D188" i="108"/>
  <c r="E188" i="108"/>
  <c r="F188" i="108"/>
  <c r="E170" i="108"/>
  <c r="G170" i="108"/>
  <c r="H170" i="108"/>
  <c r="D170" i="108"/>
  <c r="F170" i="108"/>
  <c r="G152" i="108"/>
  <c r="H152" i="108"/>
  <c r="E152" i="108"/>
  <c r="F152" i="108"/>
  <c r="D152" i="108"/>
  <c r="E140" i="108"/>
  <c r="F140" i="108"/>
  <c r="G140" i="108"/>
  <c r="H140" i="108"/>
  <c r="D140" i="108"/>
  <c r="E134" i="108"/>
  <c r="H134" i="108"/>
  <c r="D134" i="108"/>
  <c r="F134" i="108"/>
  <c r="G134" i="108"/>
  <c r="E116" i="108"/>
  <c r="F116" i="108"/>
  <c r="D116" i="108"/>
  <c r="G116" i="108"/>
  <c r="H116" i="108"/>
  <c r="H19" i="108"/>
  <c r="F19" i="108"/>
  <c r="G19" i="108"/>
  <c r="E19" i="108"/>
  <c r="D19" i="108"/>
  <c r="H31" i="108"/>
  <c r="G31" i="108"/>
  <c r="D31" i="108"/>
  <c r="E31" i="108"/>
  <c r="F31" i="108"/>
  <c r="F49" i="108"/>
  <c r="G49" i="108"/>
  <c r="H49" i="108"/>
  <c r="D49" i="108"/>
  <c r="E49" i="108"/>
  <c r="H79" i="108"/>
  <c r="G79" i="108"/>
  <c r="D79" i="108"/>
  <c r="E79" i="108"/>
  <c r="F79" i="108"/>
  <c r="D289" i="108"/>
  <c r="E289" i="108"/>
  <c r="G289" i="108"/>
  <c r="H289" i="108"/>
  <c r="F289" i="108"/>
  <c r="H51" i="108"/>
  <c r="E51" i="108"/>
  <c r="F51" i="108"/>
  <c r="D51" i="108"/>
  <c r="G51" i="108"/>
  <c r="H75" i="108"/>
  <c r="E75" i="108"/>
  <c r="F75" i="108"/>
  <c r="D75" i="108"/>
  <c r="G75" i="108"/>
  <c r="H99" i="108"/>
  <c r="E99" i="108"/>
  <c r="F99" i="108"/>
  <c r="G99" i="108"/>
  <c r="D99" i="108"/>
  <c r="G287" i="108"/>
  <c r="H287" i="108"/>
  <c r="F287" i="108"/>
  <c r="D287" i="108"/>
  <c r="E287" i="108"/>
  <c r="G263" i="108"/>
  <c r="H263" i="108"/>
  <c r="D263" i="108"/>
  <c r="E263" i="108"/>
  <c r="F263" i="108"/>
  <c r="F233" i="108"/>
  <c r="G233" i="108"/>
  <c r="D233" i="108"/>
  <c r="E233" i="108"/>
  <c r="H233" i="108"/>
  <c r="D209" i="108"/>
  <c r="E209" i="108"/>
  <c r="F209" i="108"/>
  <c r="G209" i="108"/>
  <c r="H209" i="108"/>
  <c r="F185" i="108"/>
  <c r="G185" i="108"/>
  <c r="E185" i="108"/>
  <c r="H185" i="108"/>
  <c r="D185" i="108"/>
  <c r="F161" i="108"/>
  <c r="G161" i="108"/>
  <c r="D161" i="108"/>
  <c r="E161" i="108"/>
  <c r="H161" i="108"/>
  <c r="D149" i="108"/>
  <c r="E149" i="108"/>
  <c r="G149" i="108"/>
  <c r="F149" i="108"/>
  <c r="H149" i="108"/>
  <c r="F137" i="108"/>
  <c r="G137" i="108"/>
  <c r="H137" i="108"/>
  <c r="E137" i="108"/>
  <c r="D137" i="108"/>
  <c r="H131" i="108"/>
  <c r="D131" i="108"/>
  <c r="F131" i="108"/>
  <c r="G131" i="108"/>
  <c r="E131" i="108"/>
  <c r="D16" i="108"/>
  <c r="H16" i="108"/>
  <c r="F16" i="108"/>
  <c r="G16" i="108"/>
  <c r="E16" i="108"/>
  <c r="D40" i="108"/>
  <c r="F40" i="108"/>
  <c r="G40" i="108"/>
  <c r="H40" i="108"/>
  <c r="E40" i="108"/>
  <c r="D64" i="108"/>
  <c r="E64" i="108"/>
  <c r="F64" i="108"/>
  <c r="G64" i="108"/>
  <c r="H64" i="108"/>
  <c r="D88" i="108"/>
  <c r="E88" i="108"/>
  <c r="F88" i="108"/>
  <c r="H88" i="108"/>
  <c r="G88" i="108"/>
  <c r="D274" i="108"/>
  <c r="E274" i="108"/>
  <c r="H274" i="108"/>
  <c r="G274" i="108"/>
  <c r="F274" i="108"/>
  <c r="D250" i="108"/>
  <c r="E250" i="108"/>
  <c r="G250" i="108"/>
  <c r="H250" i="108"/>
  <c r="F250" i="108"/>
  <c r="D226" i="108"/>
  <c r="E226" i="108"/>
  <c r="F226" i="108"/>
  <c r="G226" i="108"/>
  <c r="H226" i="108"/>
  <c r="D202" i="108"/>
  <c r="E202" i="108"/>
  <c r="G202" i="108"/>
  <c r="H202" i="108"/>
  <c r="F202" i="108"/>
  <c r="E178" i="108"/>
  <c r="F178" i="108"/>
  <c r="G178" i="108"/>
  <c r="H178" i="108"/>
  <c r="D178" i="108"/>
  <c r="E154" i="108"/>
  <c r="F154" i="108"/>
  <c r="G154" i="108"/>
  <c r="H154" i="108"/>
  <c r="D154" i="108"/>
  <c r="D136" i="108"/>
  <c r="E136" i="108"/>
  <c r="F136" i="108"/>
  <c r="G136" i="108"/>
  <c r="H136" i="108"/>
  <c r="E118" i="108"/>
  <c r="D118" i="108"/>
  <c r="F118" i="108"/>
  <c r="H118" i="108"/>
  <c r="G118" i="108"/>
  <c r="H29" i="108"/>
  <c r="D29" i="108"/>
  <c r="E29" i="108"/>
  <c r="G29" i="108"/>
  <c r="F29" i="108"/>
  <c r="H83" i="108"/>
  <c r="E83" i="108"/>
  <c r="F83" i="108"/>
  <c r="D83" i="108"/>
  <c r="G83" i="108"/>
  <c r="G291" i="108"/>
  <c r="H291" i="108"/>
  <c r="E291" i="108"/>
  <c r="F291" i="108"/>
  <c r="D291" i="108"/>
  <c r="G243" i="108"/>
  <c r="H243" i="108"/>
  <c r="D243" i="108"/>
  <c r="F243" i="108"/>
  <c r="E243" i="108"/>
  <c r="G207" i="108"/>
  <c r="H207" i="108"/>
  <c r="D207" i="108"/>
  <c r="E207" i="108"/>
  <c r="F207" i="108"/>
  <c r="F177" i="108"/>
  <c r="G177" i="108"/>
  <c r="D177" i="108"/>
  <c r="E177" i="108"/>
  <c r="H177" i="108"/>
  <c r="H147" i="108"/>
  <c r="E147" i="108"/>
  <c r="F147" i="108"/>
  <c r="D147" i="108"/>
  <c r="G147" i="108"/>
  <c r="H111" i="108"/>
  <c r="D111" i="108"/>
  <c r="E111" i="108"/>
  <c r="F111" i="108"/>
  <c r="G111" i="108"/>
  <c r="D12" i="108"/>
  <c r="E12" i="108"/>
  <c r="F12" i="108"/>
  <c r="G12" i="108"/>
  <c r="H12" i="108"/>
  <c r="E42" i="108"/>
  <c r="D42" i="108"/>
  <c r="F42" i="108"/>
  <c r="G42" i="108"/>
  <c r="H42" i="108"/>
  <c r="E90" i="108"/>
  <c r="F90" i="108"/>
  <c r="G90" i="108"/>
  <c r="H90" i="108"/>
  <c r="D90" i="108"/>
  <c r="D266" i="108"/>
  <c r="E266" i="108"/>
  <c r="H266" i="108"/>
  <c r="F266" i="108"/>
  <c r="G266" i="108"/>
  <c r="D224" i="108"/>
  <c r="E224" i="108"/>
  <c r="F224" i="108"/>
  <c r="G224" i="108"/>
  <c r="H224" i="108"/>
  <c r="D194" i="108"/>
  <c r="E194" i="108"/>
  <c r="F194" i="108"/>
  <c r="G194" i="108"/>
  <c r="H194" i="108"/>
  <c r="E158" i="108"/>
  <c r="H158" i="108"/>
  <c r="F158" i="108"/>
  <c r="G158" i="108"/>
  <c r="D158" i="108"/>
  <c r="E122" i="108"/>
  <c r="D122" i="108"/>
  <c r="F122" i="108"/>
  <c r="G122" i="108"/>
  <c r="H122" i="108"/>
  <c r="E14" i="108"/>
  <c r="H14" i="108"/>
  <c r="D14" i="108"/>
  <c r="F14" i="108"/>
  <c r="G14" i="108"/>
  <c r="E20" i="108"/>
  <c r="F20" i="108"/>
  <c r="D20" i="108"/>
  <c r="G20" i="108"/>
  <c r="H20" i="108"/>
  <c r="E26" i="108"/>
  <c r="F26" i="108"/>
  <c r="G26" i="108"/>
  <c r="H26" i="108"/>
  <c r="D26" i="108"/>
  <c r="G32" i="108"/>
  <c r="D32" i="108"/>
  <c r="H32" i="108"/>
  <c r="F32" i="108"/>
  <c r="E32" i="108"/>
  <c r="E38" i="108"/>
  <c r="H38" i="108"/>
  <c r="F38" i="108"/>
  <c r="G38" i="108"/>
  <c r="D38" i="108"/>
  <c r="E44" i="108"/>
  <c r="F44" i="108"/>
  <c r="H44" i="108"/>
  <c r="D44" i="108"/>
  <c r="G44" i="108"/>
  <c r="E50" i="108"/>
  <c r="F50" i="108"/>
  <c r="G50" i="108"/>
  <c r="H50" i="108"/>
  <c r="D50" i="108"/>
  <c r="D56" i="108"/>
  <c r="F56" i="108"/>
  <c r="G56" i="108"/>
  <c r="H56" i="108"/>
  <c r="E56" i="108"/>
  <c r="E62" i="108"/>
  <c r="H62" i="108"/>
  <c r="D62" i="108"/>
  <c r="F62" i="108"/>
  <c r="G62" i="108"/>
  <c r="E68" i="108"/>
  <c r="F68" i="108"/>
  <c r="D68" i="108"/>
  <c r="G68" i="108"/>
  <c r="H68" i="108"/>
  <c r="E74" i="108"/>
  <c r="G74" i="108"/>
  <c r="H74" i="108"/>
  <c r="F74" i="108"/>
  <c r="D74" i="108"/>
  <c r="E80" i="108"/>
  <c r="F80" i="108"/>
  <c r="D80" i="108"/>
  <c r="G80" i="108"/>
  <c r="H80" i="108"/>
  <c r="E86" i="108"/>
  <c r="H86" i="108"/>
  <c r="G86" i="108"/>
  <c r="F86" i="108"/>
  <c r="D86" i="108"/>
  <c r="E92" i="108"/>
  <c r="F92" i="108"/>
  <c r="D92" i="108"/>
  <c r="G92" i="108"/>
  <c r="H92" i="108"/>
  <c r="E98" i="108"/>
  <c r="D98" i="108"/>
  <c r="F98" i="108"/>
  <c r="H98" i="108"/>
  <c r="G98" i="108"/>
  <c r="G104" i="108"/>
  <c r="H104" i="108"/>
  <c r="E104" i="108"/>
  <c r="F104" i="108"/>
  <c r="D104" i="108"/>
  <c r="D300" i="108"/>
  <c r="E300" i="108"/>
  <c r="F300" i="108"/>
  <c r="G300" i="108"/>
  <c r="H300" i="108"/>
  <c r="D294" i="108"/>
  <c r="E294" i="108"/>
  <c r="F294" i="108"/>
  <c r="G294" i="108"/>
  <c r="H294" i="108"/>
  <c r="F288" i="108"/>
  <c r="G288" i="108"/>
  <c r="H288" i="108"/>
  <c r="E288" i="108"/>
  <c r="D288" i="108"/>
  <c r="D282" i="108"/>
  <c r="E282" i="108"/>
  <c r="H282" i="108"/>
  <c r="G282" i="108"/>
  <c r="F282" i="108"/>
  <c r="G276" i="108"/>
  <c r="D276" i="108"/>
  <c r="H276" i="108"/>
  <c r="F276" i="108"/>
  <c r="E276" i="108"/>
  <c r="D270" i="108"/>
  <c r="E270" i="108"/>
  <c r="H270" i="108"/>
  <c r="G270" i="108"/>
  <c r="F270" i="108"/>
  <c r="F264" i="108"/>
  <c r="G264" i="108"/>
  <c r="E264" i="108"/>
  <c r="H264" i="108"/>
  <c r="D264" i="108"/>
  <c r="D258" i="108"/>
  <c r="E258" i="108"/>
  <c r="F258" i="108"/>
  <c r="G258" i="108"/>
  <c r="H258" i="108"/>
  <c r="D252" i="108"/>
  <c r="G252" i="108"/>
  <c r="H252" i="108"/>
  <c r="F252" i="108"/>
  <c r="E252" i="108"/>
  <c r="D246" i="108"/>
  <c r="E246" i="108"/>
  <c r="G246" i="108"/>
  <c r="H246" i="108"/>
  <c r="F246" i="108"/>
  <c r="D240" i="108"/>
  <c r="E240" i="108"/>
  <c r="F240" i="108"/>
  <c r="G240" i="108"/>
  <c r="H240" i="108"/>
  <c r="D234" i="108"/>
  <c r="E234" i="108"/>
  <c r="F234" i="108"/>
  <c r="G234" i="108"/>
  <c r="H234" i="108"/>
  <c r="D228" i="108"/>
  <c r="E228" i="108"/>
  <c r="F228" i="108"/>
  <c r="G228" i="108"/>
  <c r="H228" i="108"/>
  <c r="D222" i="108"/>
  <c r="E222" i="108"/>
  <c r="H222" i="108"/>
  <c r="F222" i="108"/>
  <c r="G222" i="108"/>
  <c r="F216" i="108"/>
  <c r="G216" i="108"/>
  <c r="H216" i="108"/>
  <c r="E216" i="108"/>
  <c r="D216" i="108"/>
  <c r="D210" i="108"/>
  <c r="E210" i="108"/>
  <c r="F210" i="108"/>
  <c r="G210" i="108"/>
  <c r="H210" i="108"/>
  <c r="D204" i="108"/>
  <c r="E204" i="108"/>
  <c r="G204" i="108"/>
  <c r="F204" i="108"/>
  <c r="H204" i="108"/>
  <c r="D198" i="108"/>
  <c r="E198" i="108"/>
  <c r="F198" i="108"/>
  <c r="H198" i="108"/>
  <c r="G198" i="108"/>
  <c r="E192" i="108"/>
  <c r="F192" i="108"/>
  <c r="G192" i="108"/>
  <c r="D192" i="108"/>
  <c r="H192" i="108"/>
  <c r="D186" i="108"/>
  <c r="E186" i="108"/>
  <c r="H186" i="108"/>
  <c r="F186" i="108"/>
  <c r="G186" i="108"/>
  <c r="E180" i="108"/>
  <c r="F180" i="108"/>
  <c r="G180" i="108"/>
  <c r="D180" i="108"/>
  <c r="H180" i="108"/>
  <c r="E174" i="108"/>
  <c r="D174" i="108"/>
  <c r="F174" i="108"/>
  <c r="G174" i="108"/>
  <c r="H174" i="108"/>
  <c r="G168" i="108"/>
  <c r="D168" i="108"/>
  <c r="F168" i="108"/>
  <c r="H168" i="108"/>
  <c r="E168" i="108"/>
  <c r="E162" i="108"/>
  <c r="H162" i="108"/>
  <c r="D162" i="108"/>
  <c r="G162" i="108"/>
  <c r="F162" i="108"/>
  <c r="D156" i="108"/>
  <c r="E156" i="108"/>
  <c r="G156" i="108"/>
  <c r="H156" i="108"/>
  <c r="F156" i="108"/>
  <c r="E150" i="108"/>
  <c r="D150" i="108"/>
  <c r="H150" i="108"/>
  <c r="G150" i="108"/>
  <c r="F150" i="108"/>
  <c r="G144" i="108"/>
  <c r="H144" i="108"/>
  <c r="D144" i="108"/>
  <c r="E144" i="108"/>
  <c r="F144" i="108"/>
  <c r="E138" i="108"/>
  <c r="F138" i="108"/>
  <c r="G138" i="108"/>
  <c r="D138" i="108"/>
  <c r="H138" i="108"/>
  <c r="E132" i="108"/>
  <c r="F132" i="108"/>
  <c r="G132" i="108"/>
  <c r="D132" i="108"/>
  <c r="H132" i="108"/>
  <c r="E126" i="108"/>
  <c r="D126" i="108"/>
  <c r="F126" i="108"/>
  <c r="G126" i="108"/>
  <c r="H126" i="108"/>
  <c r="G120" i="108"/>
  <c r="H120" i="108"/>
  <c r="D120" i="108"/>
  <c r="F120" i="108"/>
  <c r="E120" i="108"/>
  <c r="E114" i="108"/>
  <c r="D114" i="108"/>
  <c r="F114" i="108"/>
  <c r="G114" i="108"/>
  <c r="H114" i="108"/>
  <c r="G108" i="108"/>
  <c r="H108" i="108"/>
  <c r="D108" i="108"/>
  <c r="F108" i="108"/>
  <c r="E108" i="108"/>
  <c r="O60" i="184"/>
  <c r="O61" i="184"/>
  <c r="O62" i="184"/>
  <c r="O63" i="184"/>
  <c r="O64" i="184"/>
  <c r="O56" i="184"/>
  <c r="O57" i="184"/>
  <c r="O58" i="184"/>
  <c r="O59" i="184"/>
  <c r="O50" i="184"/>
  <c r="O51" i="184"/>
  <c r="O52" i="184"/>
  <c r="R52" i="184" s="1"/>
  <c r="O53" i="184"/>
  <c r="O54" i="184"/>
  <c r="O55" i="184"/>
  <c r="N12" i="104" l="1"/>
  <c r="R56" i="184"/>
  <c r="I267" i="108"/>
  <c r="J267" i="108" s="1"/>
  <c r="I199" i="108"/>
  <c r="J199" i="108" s="1"/>
  <c r="I271" i="108"/>
  <c r="J271" i="108" s="1"/>
  <c r="I155" i="108"/>
  <c r="J155" i="108" s="1"/>
  <c r="I232" i="108"/>
  <c r="J232" i="108" s="1"/>
  <c r="I251" i="108"/>
  <c r="J251" i="108" s="1"/>
  <c r="I197" i="108"/>
  <c r="J197" i="108" s="1"/>
  <c r="I126" i="108"/>
  <c r="J126" i="108" s="1"/>
  <c r="I216" i="108"/>
  <c r="J216" i="108" s="1"/>
  <c r="I240" i="108"/>
  <c r="J240" i="108" s="1"/>
  <c r="I288" i="108"/>
  <c r="J288" i="108" s="1"/>
  <c r="I50" i="108"/>
  <c r="J50" i="108" s="1"/>
  <c r="I90" i="108"/>
  <c r="J90" i="108" s="1"/>
  <c r="I226" i="108"/>
  <c r="J226" i="108" s="1"/>
  <c r="I137" i="108"/>
  <c r="J137" i="108" s="1"/>
  <c r="I161" i="108"/>
  <c r="J161" i="108" s="1"/>
  <c r="I209" i="108"/>
  <c r="J209" i="108" s="1"/>
  <c r="I287" i="108"/>
  <c r="J287" i="108" s="1"/>
  <c r="I31" i="108"/>
  <c r="J31" i="108" s="1"/>
  <c r="I101" i="108"/>
  <c r="J101" i="108" s="1"/>
  <c r="I214" i="108"/>
  <c r="J214" i="108" s="1"/>
  <c r="I193" i="108"/>
  <c r="J193" i="108" s="1"/>
  <c r="I265" i="108"/>
  <c r="J265" i="108" s="1"/>
  <c r="I61" i="108"/>
  <c r="J61" i="108" s="1"/>
  <c r="I148" i="108"/>
  <c r="J148" i="108" s="1"/>
  <c r="I191" i="108"/>
  <c r="J191" i="108" s="1"/>
  <c r="I57" i="108"/>
  <c r="J57" i="108" s="1"/>
  <c r="I165" i="108"/>
  <c r="J165" i="108" s="1"/>
  <c r="I59" i="108"/>
  <c r="J59" i="108" s="1"/>
  <c r="I10" i="108"/>
  <c r="J10" i="108" s="1"/>
  <c r="Q9" i="186" s="1"/>
  <c r="I221" i="108"/>
  <c r="J221" i="108" s="1"/>
  <c r="I103" i="108"/>
  <c r="J103" i="108" s="1"/>
  <c r="I225" i="108"/>
  <c r="J225" i="108" s="1"/>
  <c r="I58" i="108"/>
  <c r="J58" i="108" s="1"/>
  <c r="I185" i="108"/>
  <c r="J185" i="108" s="1"/>
  <c r="I264" i="108"/>
  <c r="J264" i="108" s="1"/>
  <c r="I74" i="108"/>
  <c r="J74" i="108" s="1"/>
  <c r="I158" i="108"/>
  <c r="J158" i="108" s="1"/>
  <c r="I291" i="108"/>
  <c r="J291" i="108" s="1"/>
  <c r="I99" i="108"/>
  <c r="J99" i="108" s="1"/>
  <c r="I145" i="108"/>
  <c r="J145" i="108" s="1"/>
  <c r="I295" i="108"/>
  <c r="J295" i="108" s="1"/>
  <c r="I215" i="108"/>
  <c r="J215" i="108" s="1"/>
  <c r="I141" i="108"/>
  <c r="J141" i="108" s="1"/>
  <c r="I106" i="108"/>
  <c r="J106" i="108" s="1"/>
  <c r="I154" i="108"/>
  <c r="J154" i="108" s="1"/>
  <c r="I15" i="108"/>
  <c r="J15" i="108" s="1"/>
  <c r="I175" i="108"/>
  <c r="J175" i="108" s="1"/>
  <c r="I247" i="108"/>
  <c r="J247" i="108" s="1"/>
  <c r="I104" i="108"/>
  <c r="J104" i="108" s="1"/>
  <c r="I19" i="108"/>
  <c r="J19" i="108" s="1"/>
  <c r="I86" i="108"/>
  <c r="J86" i="108" s="1"/>
  <c r="I140" i="108"/>
  <c r="J140" i="108" s="1"/>
  <c r="I245" i="108"/>
  <c r="J245" i="108" s="1"/>
  <c r="I117" i="108"/>
  <c r="J117" i="108" s="1"/>
  <c r="I39" i="108"/>
  <c r="J39" i="108" s="1"/>
  <c r="I201" i="108"/>
  <c r="J201" i="108" s="1"/>
  <c r="I34" i="108"/>
  <c r="J34" i="108" s="1"/>
  <c r="I27" i="108"/>
  <c r="J27" i="108" s="1"/>
  <c r="I243" i="108"/>
  <c r="J243" i="108" s="1"/>
  <c r="I28" i="108"/>
  <c r="J28" i="108" s="1"/>
  <c r="I211" i="108"/>
  <c r="J211" i="108" s="1"/>
  <c r="I89" i="108"/>
  <c r="J89" i="108" s="1"/>
  <c r="I156" i="108"/>
  <c r="J156" i="108" s="1"/>
  <c r="I12" i="108"/>
  <c r="J12" i="108" s="1"/>
  <c r="Q11" i="186" s="1"/>
  <c r="I278" i="108"/>
  <c r="J278" i="108" s="1"/>
  <c r="I248" i="108"/>
  <c r="J248" i="108" s="1"/>
  <c r="I284" i="108"/>
  <c r="J284" i="108" s="1"/>
  <c r="I249" i="108"/>
  <c r="J249" i="108" s="1"/>
  <c r="I88" i="108"/>
  <c r="J88" i="108" s="1"/>
  <c r="I233" i="108"/>
  <c r="J233" i="108" s="1"/>
  <c r="I269" i="108"/>
  <c r="J269" i="108" s="1"/>
  <c r="I153" i="108"/>
  <c r="J153" i="108" s="1"/>
  <c r="I174" i="108"/>
  <c r="J174" i="108" s="1"/>
  <c r="I62" i="108"/>
  <c r="J62" i="108" s="1"/>
  <c r="I136" i="108"/>
  <c r="J136" i="108" s="1"/>
  <c r="I259" i="108"/>
  <c r="J259" i="108" s="1"/>
  <c r="I162" i="108"/>
  <c r="J162" i="108" s="1"/>
  <c r="I29" i="108"/>
  <c r="J29" i="108" s="1"/>
  <c r="I187" i="108"/>
  <c r="J187" i="108" s="1"/>
  <c r="I172" i="108"/>
  <c r="J172" i="108" s="1"/>
  <c r="I129" i="108"/>
  <c r="J129" i="108" s="1"/>
  <c r="I124" i="108"/>
  <c r="J124" i="108" s="1"/>
  <c r="I157" i="108"/>
  <c r="J157" i="108" s="1"/>
  <c r="I171" i="108"/>
  <c r="J171" i="108" s="1"/>
  <c r="I244" i="108"/>
  <c r="J244" i="108" s="1"/>
  <c r="I190" i="108"/>
  <c r="J190" i="108" s="1"/>
  <c r="I71" i="108"/>
  <c r="J71" i="108" s="1"/>
  <c r="I138" i="108"/>
  <c r="J138" i="108" s="1"/>
  <c r="I150" i="108"/>
  <c r="J150" i="108" s="1"/>
  <c r="I26" i="108"/>
  <c r="J26" i="108" s="1"/>
  <c r="I14" i="108"/>
  <c r="J14" i="108" s="1"/>
  <c r="I42" i="108"/>
  <c r="J42" i="108" s="1"/>
  <c r="I207" i="108"/>
  <c r="J207" i="108" s="1"/>
  <c r="I64" i="108"/>
  <c r="J64" i="108" s="1"/>
  <c r="I263" i="108"/>
  <c r="J263" i="108" s="1"/>
  <c r="I77" i="108"/>
  <c r="J77" i="108" s="1"/>
  <c r="I298" i="108"/>
  <c r="J298" i="108" s="1"/>
  <c r="I52" i="108"/>
  <c r="J52" i="108" s="1"/>
  <c r="I293" i="108"/>
  <c r="J293" i="108" s="1"/>
  <c r="I205" i="108"/>
  <c r="J205" i="108" s="1"/>
  <c r="I217" i="108"/>
  <c r="J217" i="108" s="1"/>
  <c r="I277" i="108"/>
  <c r="J277" i="108" s="1"/>
  <c r="I25" i="108"/>
  <c r="J25" i="108" s="1"/>
  <c r="I47" i="108"/>
  <c r="J47" i="108" s="1"/>
  <c r="I196" i="108"/>
  <c r="J196" i="108" s="1"/>
  <c r="I46" i="108"/>
  <c r="J46" i="108" s="1"/>
  <c r="I179" i="108"/>
  <c r="J179" i="108" s="1"/>
  <c r="I81" i="108"/>
  <c r="J81" i="108" s="1"/>
  <c r="I218" i="108"/>
  <c r="J218" i="108" s="1"/>
  <c r="I60" i="108"/>
  <c r="J60" i="108" s="1"/>
  <c r="I24" i="108"/>
  <c r="J24" i="108" s="1"/>
  <c r="I107" i="108"/>
  <c r="J107" i="108" s="1"/>
  <c r="I208" i="108"/>
  <c r="J208" i="108" s="1"/>
  <c r="I275" i="108"/>
  <c r="J275" i="108" s="1"/>
  <c r="I194" i="108"/>
  <c r="J194" i="108" s="1"/>
  <c r="I119" i="108"/>
  <c r="J119" i="108" s="1"/>
  <c r="I91" i="108"/>
  <c r="J91" i="108" s="1"/>
  <c r="I13" i="108"/>
  <c r="J13" i="108" s="1"/>
  <c r="I219" i="108"/>
  <c r="J219" i="108" s="1"/>
  <c r="I114" i="108"/>
  <c r="J114" i="108" s="1"/>
  <c r="I228" i="108"/>
  <c r="J228" i="108" s="1"/>
  <c r="I300" i="108"/>
  <c r="J300" i="108" s="1"/>
  <c r="I109" i="108"/>
  <c r="J109" i="108" s="1"/>
  <c r="I220" i="108"/>
  <c r="J220" i="108" s="1"/>
  <c r="I146" i="108"/>
  <c r="J146" i="108" s="1"/>
  <c r="I186" i="108"/>
  <c r="J186" i="108" s="1"/>
  <c r="I258" i="108"/>
  <c r="J258" i="108" s="1"/>
  <c r="I20" i="108"/>
  <c r="J20" i="108" s="1"/>
  <c r="I55" i="108"/>
  <c r="J55" i="108" s="1"/>
  <c r="I183" i="108"/>
  <c r="J183" i="108" s="1"/>
  <c r="I84" i="108"/>
  <c r="J84" i="108" s="1"/>
  <c r="I241" i="108"/>
  <c r="J241" i="108" s="1"/>
  <c r="I30" i="108"/>
  <c r="J30" i="108" s="1"/>
  <c r="I105" i="108"/>
  <c r="J105" i="108" s="1"/>
  <c r="I45" i="108"/>
  <c r="J45" i="108" s="1"/>
  <c r="I276" i="108"/>
  <c r="J276" i="108" s="1"/>
  <c r="I250" i="108"/>
  <c r="J250" i="108" s="1"/>
  <c r="I238" i="108"/>
  <c r="J238" i="108" s="1"/>
  <c r="I229" i="108"/>
  <c r="J229" i="108" s="1"/>
  <c r="I21" i="108"/>
  <c r="J21" i="108" s="1"/>
  <c r="I32" i="108"/>
  <c r="J32" i="108" s="1"/>
  <c r="I111" i="108"/>
  <c r="J111" i="108" s="1"/>
  <c r="I49" i="108"/>
  <c r="J49" i="108" s="1"/>
  <c r="I206" i="108"/>
  <c r="J206" i="108" s="1"/>
  <c r="I36" i="108"/>
  <c r="J36" i="108" s="1"/>
  <c r="I53" i="108"/>
  <c r="J53" i="108" s="1"/>
  <c r="I115" i="108"/>
  <c r="J115" i="108" s="1"/>
  <c r="I257" i="108"/>
  <c r="J257" i="108" s="1"/>
  <c r="I254" i="108"/>
  <c r="J254" i="108" s="1"/>
  <c r="I184" i="108"/>
  <c r="J184" i="108" s="1"/>
  <c r="I113" i="108"/>
  <c r="J113" i="108" s="1"/>
  <c r="I108" i="108"/>
  <c r="J108" i="108" s="1"/>
  <c r="I222" i="108"/>
  <c r="J222" i="108" s="1"/>
  <c r="I294" i="108"/>
  <c r="J294" i="108" s="1"/>
  <c r="I147" i="108"/>
  <c r="J147" i="108" s="1"/>
  <c r="I149" i="108"/>
  <c r="J149" i="108" s="1"/>
  <c r="I260" i="108"/>
  <c r="J260" i="108" s="1"/>
  <c r="I66" i="108"/>
  <c r="J66" i="108" s="1"/>
  <c r="I189" i="108"/>
  <c r="J189" i="108" s="1"/>
  <c r="I285" i="108"/>
  <c r="J285" i="108" s="1"/>
  <c r="I65" i="108"/>
  <c r="J65" i="108" s="1"/>
  <c r="I100" i="108"/>
  <c r="J100" i="108" s="1"/>
  <c r="I9" i="108"/>
  <c r="J9" i="108" s="1"/>
  <c r="I87" i="108"/>
  <c r="J87" i="108" s="1"/>
  <c r="I151" i="108"/>
  <c r="J151" i="108" s="1"/>
  <c r="I235" i="108"/>
  <c r="J235" i="108" s="1"/>
  <c r="I97" i="108"/>
  <c r="J97" i="108" s="1"/>
  <c r="I85" i="108"/>
  <c r="J85" i="108" s="1"/>
  <c r="I164" i="108"/>
  <c r="J164" i="108" s="1"/>
  <c r="I212" i="108"/>
  <c r="J212" i="108" s="1"/>
  <c r="I195" i="108"/>
  <c r="J195" i="108" s="1"/>
  <c r="I281" i="108"/>
  <c r="J281" i="108" s="1"/>
  <c r="I110" i="108"/>
  <c r="J110" i="108" s="1"/>
  <c r="I302" i="108"/>
  <c r="J302" i="108" s="1"/>
  <c r="I256" i="108"/>
  <c r="J256" i="108" s="1"/>
  <c r="I69" i="108"/>
  <c r="J69" i="108" s="1"/>
  <c r="I198" i="108"/>
  <c r="J198" i="108" s="1"/>
  <c r="I270" i="108"/>
  <c r="J270" i="108" s="1"/>
  <c r="I159" i="108"/>
  <c r="J159" i="108" s="1"/>
  <c r="I17" i="108"/>
  <c r="J17" i="108" s="1"/>
  <c r="I70" i="108"/>
  <c r="J70" i="108" s="1"/>
  <c r="I166" i="108"/>
  <c r="J166" i="108" s="1"/>
  <c r="I54" i="108"/>
  <c r="J54" i="108" s="1"/>
  <c r="I280" i="108"/>
  <c r="J280" i="108" s="1"/>
  <c r="I132" i="108"/>
  <c r="J132" i="108" s="1"/>
  <c r="I92" i="108"/>
  <c r="J92" i="108" s="1"/>
  <c r="I51" i="108"/>
  <c r="J51" i="108" s="1"/>
  <c r="I286" i="108"/>
  <c r="J286" i="108" s="1"/>
  <c r="I227" i="108"/>
  <c r="J227" i="108" s="1"/>
  <c r="I127" i="108"/>
  <c r="J127" i="108" s="1"/>
  <c r="I128" i="108"/>
  <c r="J128" i="108" s="1"/>
  <c r="I95" i="108"/>
  <c r="J95" i="108" s="1"/>
  <c r="I242" i="108"/>
  <c r="J242" i="108" s="1"/>
  <c r="I33" i="108"/>
  <c r="J33" i="108" s="1"/>
  <c r="I169" i="108"/>
  <c r="J169" i="108" s="1"/>
  <c r="I182" i="108"/>
  <c r="J182" i="108" s="1"/>
  <c r="I41" i="108"/>
  <c r="J41" i="108" s="1"/>
  <c r="I246" i="108"/>
  <c r="J246" i="108" s="1"/>
  <c r="I170" i="108"/>
  <c r="J170" i="108" s="1"/>
  <c r="I173" i="108"/>
  <c r="J173" i="108" s="1"/>
  <c r="I63" i="108"/>
  <c r="J63" i="108" s="1"/>
  <c r="I125" i="108"/>
  <c r="J125" i="108" s="1"/>
  <c r="I297" i="108"/>
  <c r="J297" i="108" s="1"/>
  <c r="I120" i="108"/>
  <c r="J120" i="108" s="1"/>
  <c r="I204" i="108"/>
  <c r="J204" i="108" s="1"/>
  <c r="I78" i="108"/>
  <c r="J78" i="108" s="1"/>
  <c r="I231" i="108"/>
  <c r="J231" i="108" s="1"/>
  <c r="I180" i="108"/>
  <c r="J180" i="108" s="1"/>
  <c r="I43" i="108"/>
  <c r="J43" i="108" s="1"/>
  <c r="I290" i="108"/>
  <c r="J290" i="108" s="1"/>
  <c r="I176" i="108"/>
  <c r="J176" i="108" s="1"/>
  <c r="I252" i="108"/>
  <c r="J252" i="108" s="1"/>
  <c r="I38" i="108"/>
  <c r="J38" i="108" s="1"/>
  <c r="I83" i="108"/>
  <c r="J83" i="108" s="1"/>
  <c r="I118" i="108"/>
  <c r="J118" i="108" s="1"/>
  <c r="I178" i="108"/>
  <c r="J178" i="108" s="1"/>
  <c r="I274" i="108"/>
  <c r="J274" i="108" s="1"/>
  <c r="I131" i="108"/>
  <c r="J131" i="108" s="1"/>
  <c r="I75" i="108"/>
  <c r="J75" i="108" s="1"/>
  <c r="I116" i="108"/>
  <c r="J116" i="108" s="1"/>
  <c r="I135" i="108"/>
  <c r="J135" i="108" s="1"/>
  <c r="I255" i="108"/>
  <c r="J255" i="108" s="1"/>
  <c r="I35" i="108"/>
  <c r="J35" i="108" s="1"/>
  <c r="I262" i="108"/>
  <c r="J262" i="108" s="1"/>
  <c r="I203" i="108"/>
  <c r="J203" i="108" s="1"/>
  <c r="I121" i="108"/>
  <c r="J121" i="108" s="1"/>
  <c r="I133" i="108"/>
  <c r="J133" i="108" s="1"/>
  <c r="I163" i="108"/>
  <c r="J163" i="108" s="1"/>
  <c r="I253" i="108"/>
  <c r="J253" i="108" s="1"/>
  <c r="I73" i="108"/>
  <c r="J73" i="108" s="1"/>
  <c r="I72" i="108"/>
  <c r="J72" i="108" s="1"/>
  <c r="I273" i="108"/>
  <c r="J273" i="108" s="1"/>
  <c r="I268" i="108"/>
  <c r="J268" i="108" s="1"/>
  <c r="I94" i="108"/>
  <c r="J94" i="108" s="1"/>
  <c r="I236" i="108"/>
  <c r="J236" i="108" s="1"/>
  <c r="I96" i="108"/>
  <c r="J96" i="108" s="1"/>
  <c r="I279" i="108"/>
  <c r="J279" i="108" s="1"/>
  <c r="I23" i="108"/>
  <c r="J23" i="108" s="1"/>
  <c r="I82" i="108"/>
  <c r="J82" i="108" s="1"/>
  <c r="I167" i="108"/>
  <c r="J167" i="108" s="1"/>
  <c r="I80" i="108"/>
  <c r="J80" i="108" s="1"/>
  <c r="I40" i="108"/>
  <c r="J40" i="108" s="1"/>
  <c r="I22" i="108"/>
  <c r="J22" i="108" s="1"/>
  <c r="I144" i="108"/>
  <c r="J144" i="108" s="1"/>
  <c r="I122" i="108"/>
  <c r="J122" i="108" s="1"/>
  <c r="I79" i="108"/>
  <c r="J79" i="108" s="1"/>
  <c r="I160" i="108"/>
  <c r="J160" i="108" s="1"/>
  <c r="I181" i="108"/>
  <c r="J181" i="108" s="1"/>
  <c r="I112" i="108"/>
  <c r="J112" i="108" s="1"/>
  <c r="I177" i="108"/>
  <c r="J177" i="108" s="1"/>
  <c r="I134" i="108"/>
  <c r="J134" i="108" s="1"/>
  <c r="I37" i="108"/>
  <c r="J37" i="108" s="1"/>
  <c r="I48" i="108"/>
  <c r="J48" i="108" s="1"/>
  <c r="I11" i="108"/>
  <c r="J11" i="108" s="1"/>
  <c r="Q10" i="186" s="1"/>
  <c r="I292" i="108"/>
  <c r="J292" i="108" s="1"/>
  <c r="I192" i="108"/>
  <c r="J192" i="108" s="1"/>
  <c r="I296" i="108"/>
  <c r="J296" i="108" s="1"/>
  <c r="I237" i="108"/>
  <c r="J237" i="108" s="1"/>
  <c r="I142" i="108"/>
  <c r="J142" i="108" s="1"/>
  <c r="I261" i="108"/>
  <c r="J261" i="108" s="1"/>
  <c r="I44" i="108"/>
  <c r="J44" i="108" s="1"/>
  <c r="I224" i="108"/>
  <c r="J224" i="108" s="1"/>
  <c r="I16" i="108"/>
  <c r="J16" i="108" s="1"/>
  <c r="I76" i="108"/>
  <c r="J76" i="108" s="1"/>
  <c r="I67" i="108"/>
  <c r="J67" i="108" s="1"/>
  <c r="I130" i="108"/>
  <c r="J130" i="108" s="1"/>
  <c r="I234" i="108"/>
  <c r="J234" i="108" s="1"/>
  <c r="I202" i="108"/>
  <c r="J202" i="108" s="1"/>
  <c r="I93" i="108"/>
  <c r="J93" i="108" s="1"/>
  <c r="I168" i="108"/>
  <c r="J168" i="108" s="1"/>
  <c r="I210" i="108"/>
  <c r="J210" i="108" s="1"/>
  <c r="I282" i="108"/>
  <c r="J282" i="108" s="1"/>
  <c r="I98" i="108"/>
  <c r="J98" i="108" s="1"/>
  <c r="I68" i="108"/>
  <c r="J68" i="108" s="1"/>
  <c r="I56" i="108"/>
  <c r="J56" i="108" s="1"/>
  <c r="I266" i="108"/>
  <c r="J266" i="108" s="1"/>
  <c r="I289" i="108"/>
  <c r="J289" i="108" s="1"/>
  <c r="I152" i="108"/>
  <c r="J152" i="108" s="1"/>
  <c r="I188" i="108"/>
  <c r="J188" i="108" s="1"/>
  <c r="I230" i="108"/>
  <c r="J230" i="108" s="1"/>
  <c r="I102" i="108"/>
  <c r="J102" i="108" s="1"/>
  <c r="I18" i="108"/>
  <c r="J18" i="108" s="1"/>
  <c r="I213" i="108"/>
  <c r="J213" i="108" s="1"/>
  <c r="I139" i="108"/>
  <c r="J139" i="108" s="1"/>
  <c r="I223" i="108"/>
  <c r="J223" i="108" s="1"/>
  <c r="I283" i="108"/>
  <c r="J283" i="108" s="1"/>
  <c r="I301" i="108"/>
  <c r="J301" i="108" s="1"/>
  <c r="I143" i="108"/>
  <c r="J143" i="108" s="1"/>
  <c r="I239" i="108"/>
  <c r="J239" i="108" s="1"/>
  <c r="I200" i="108"/>
  <c r="J200" i="108" s="1"/>
  <c r="I272" i="108"/>
  <c r="J272" i="108" s="1"/>
  <c r="I123" i="108"/>
  <c r="J123" i="108" s="1"/>
  <c r="I299" i="108"/>
  <c r="J299" i="108" s="1"/>
  <c r="AI185" i="173"/>
  <c r="X185" i="173"/>
  <c r="M185" i="173"/>
  <c r="AU185" i="173"/>
  <c r="AJ185" i="173"/>
  <c r="Y185" i="173"/>
  <c r="N185" i="173"/>
  <c r="AZ183" i="173" l="1"/>
  <c r="AZ184" i="173" s="1"/>
  <c r="G30" i="168" s="1"/>
  <c r="AO183" i="173"/>
  <c r="AO184" i="173" s="1"/>
  <c r="F30" i="168" s="1"/>
  <c r="AD183" i="173"/>
  <c r="AD184" i="173" s="1"/>
  <c r="E30" i="168" s="1"/>
  <c r="S183" i="173"/>
  <c r="S184" i="173" s="1"/>
  <c r="D30" i="168" s="1"/>
  <c r="AU186" i="173"/>
  <c r="G29" i="168"/>
  <c r="G32" i="168" s="1"/>
  <c r="AU183" i="173"/>
  <c r="AU184" i="173" s="1"/>
  <c r="G28" i="168" s="1"/>
  <c r="AJ186" i="173"/>
  <c r="F29" i="168"/>
  <c r="F32" i="168" s="1"/>
  <c r="AJ183" i="173"/>
  <c r="AJ184" i="173" s="1"/>
  <c r="F28" i="168" s="1"/>
  <c r="Y186" i="173"/>
  <c r="E29" i="168"/>
  <c r="Y183" i="173"/>
  <c r="Y184" i="173" s="1"/>
  <c r="E28" i="168" s="1"/>
  <c r="K187" i="173"/>
  <c r="N186" i="173"/>
  <c r="M186" i="173"/>
  <c r="D29" i="168"/>
  <c r="H183" i="173"/>
  <c r="H184" i="173" s="1"/>
  <c r="C28" i="168" s="1"/>
  <c r="C31" i="168" s="1"/>
  <c r="N183" i="173"/>
  <c r="N184" i="173" s="1"/>
  <c r="D28" i="168" s="1"/>
  <c r="E31" i="168" l="1"/>
  <c r="E32" i="168"/>
  <c r="D32" i="168"/>
  <c r="D31" i="168"/>
  <c r="AV183" i="173" l="1"/>
  <c r="AV184" i="173" s="1"/>
  <c r="G11" i="168" s="1"/>
  <c r="AK183" i="173"/>
  <c r="AK184" i="173" s="1"/>
  <c r="F11" i="168" s="1"/>
  <c r="Z183" i="173"/>
  <c r="Z184" i="173" s="1"/>
  <c r="E11" i="168" s="1"/>
  <c r="O183" i="173"/>
  <c r="O184" i="173" s="1"/>
  <c r="D11" i="168" s="1"/>
  <c r="AW183" i="173"/>
  <c r="AW184" i="173" s="1"/>
  <c r="G14" i="168" s="1"/>
  <c r="CE182" i="179" l="1"/>
  <c r="DS182" i="179"/>
  <c r="AQ182" i="179"/>
  <c r="DI182" i="179"/>
  <c r="AG182" i="179"/>
  <c r="BU182" i="179"/>
  <c r="M182" i="179"/>
  <c r="W182" i="179"/>
  <c r="BK182" i="179"/>
  <c r="BA182" i="179"/>
  <c r="CO182" i="179"/>
  <c r="CY182" i="179"/>
  <c r="I182" i="179"/>
  <c r="S182" i="179"/>
  <c r="AC182" i="179"/>
  <c r="AM182" i="179"/>
  <c r="AW182" i="179"/>
  <c r="BG182" i="179"/>
  <c r="BQ182" i="179"/>
  <c r="CA182" i="179"/>
  <c r="CK182" i="179"/>
  <c r="CU182" i="179"/>
  <c r="DE182" i="179"/>
  <c r="DO182" i="179"/>
  <c r="D182" i="179"/>
  <c r="N182" i="179"/>
  <c r="X182" i="179"/>
  <c r="AH182" i="179"/>
  <c r="AR182" i="179"/>
  <c r="BB182" i="179"/>
  <c r="BL182" i="179"/>
  <c r="BV182" i="179"/>
  <c r="CF182" i="179"/>
  <c r="CP182" i="179"/>
  <c r="CZ182" i="179"/>
  <c r="DJ182" i="179"/>
  <c r="H182" i="179"/>
  <c r="R182" i="179"/>
  <c r="AB182" i="179"/>
  <c r="AL182" i="179"/>
  <c r="AV182" i="179"/>
  <c r="BF182" i="179"/>
  <c r="BP182" i="179"/>
  <c r="BZ182" i="179"/>
  <c r="CJ182" i="179"/>
  <c r="CT182" i="179"/>
  <c r="DD182" i="179"/>
  <c r="DN182" i="179"/>
  <c r="H11" i="168" l="1"/>
  <c r="W185" i="173"/>
  <c r="K185" i="173" l="1"/>
  <c r="D13" i="168" s="1"/>
  <c r="D23" i="168"/>
  <c r="J187" i="177" l="1"/>
  <c r="P187" i="177"/>
  <c r="H187" i="177"/>
  <c r="G12" i="168" s="1"/>
  <c r="V187" i="177"/>
  <c r="L187" i="177"/>
  <c r="AB187" i="177"/>
  <c r="F187" i="177"/>
  <c r="E12" i="168" s="1"/>
  <c r="S187" i="177"/>
  <c r="N187" i="177"/>
  <c r="R187" i="177"/>
  <c r="Z187" i="177"/>
  <c r="I187" i="177"/>
  <c r="Q187" i="177"/>
  <c r="Y187" i="177"/>
  <c r="X187" i="177"/>
  <c r="O187" i="177"/>
  <c r="W187" i="177"/>
  <c r="G187" i="177"/>
  <c r="F12" i="168" s="1"/>
  <c r="M187" i="177"/>
  <c r="U187" i="177"/>
  <c r="E187" i="177"/>
  <c r="D12" i="168" s="1"/>
  <c r="T187" i="177"/>
  <c r="K187" i="177"/>
  <c r="AA187" i="177"/>
  <c r="Q183" i="173" l="1"/>
  <c r="Q184" i="173" s="1"/>
  <c r="D15" i="168" s="1"/>
  <c r="AT186" i="173"/>
  <c r="AI186" i="173"/>
  <c r="X186" i="173"/>
  <c r="G186" i="173"/>
  <c r="E186" i="173"/>
  <c r="E187" i="173"/>
  <c r="AT185" i="173"/>
  <c r="G23" i="168" s="1"/>
  <c r="G26" i="168" s="1"/>
  <c r="F23" i="168"/>
  <c r="F26" i="168" s="1"/>
  <c r="E23" i="168"/>
  <c r="E26" i="168" s="1"/>
  <c r="AY183" i="173"/>
  <c r="AY184" i="173" s="1"/>
  <c r="G24" i="168" s="1"/>
  <c r="AX183" i="173"/>
  <c r="AX184" i="173" s="1"/>
  <c r="AT183" i="173"/>
  <c r="AT184" i="173" s="1"/>
  <c r="G22" i="168" s="1"/>
  <c r="AS183" i="173"/>
  <c r="AS184" i="173" s="1"/>
  <c r="AR183" i="173"/>
  <c r="AR184" i="173" s="1"/>
  <c r="AN183" i="173"/>
  <c r="AN184" i="173" s="1"/>
  <c r="F24" i="168" s="1"/>
  <c r="AM183" i="173"/>
  <c r="AM184" i="173" s="1"/>
  <c r="F15" i="168" s="1"/>
  <c r="AL183" i="173"/>
  <c r="AL184" i="173" s="1"/>
  <c r="F14" i="168" s="1"/>
  <c r="AI183" i="173"/>
  <c r="AI184" i="173" s="1"/>
  <c r="F22" i="168" s="1"/>
  <c r="AH183" i="173"/>
  <c r="AH184" i="173" s="1"/>
  <c r="AG183" i="173"/>
  <c r="AG184" i="173" s="1"/>
  <c r="AC183" i="173"/>
  <c r="AC184" i="173" s="1"/>
  <c r="E24" i="168" s="1"/>
  <c r="AB183" i="173"/>
  <c r="AB184" i="173" s="1"/>
  <c r="AA183" i="173"/>
  <c r="AA184" i="173" s="1"/>
  <c r="E14" i="168" s="1"/>
  <c r="X183" i="173"/>
  <c r="X184" i="173" s="1"/>
  <c r="E22" i="168" s="1"/>
  <c r="W183" i="173"/>
  <c r="W184" i="173" s="1"/>
  <c r="V183" i="173"/>
  <c r="V184" i="173" s="1"/>
  <c r="M183" i="173"/>
  <c r="M184" i="173" s="1"/>
  <c r="D22" i="168" s="1"/>
  <c r="P183" i="173"/>
  <c r="P184" i="173" s="1"/>
  <c r="D14" i="168" s="1"/>
  <c r="R183" i="173"/>
  <c r="R184" i="173" s="1"/>
  <c r="D24" i="168" s="1"/>
  <c r="G183" i="173"/>
  <c r="G184" i="173" s="1"/>
  <c r="C22" i="168" s="1"/>
  <c r="C25" i="168" s="1"/>
  <c r="E25" i="168" l="1"/>
  <c r="D26" i="168"/>
  <c r="D25" i="168"/>
  <c r="H14" i="168"/>
  <c r="H22" i="168"/>
  <c r="H24" i="168"/>
  <c r="H26" i="168" l="1"/>
  <c r="H25" i="168"/>
  <c r="AC185" i="177" l="1"/>
  <c r="D16" i="168" s="1"/>
  <c r="AG185" i="177"/>
  <c r="AK185" i="177"/>
  <c r="AO185" i="177"/>
  <c r="AS185" i="177"/>
  <c r="AW185" i="177"/>
  <c r="AP185" i="177"/>
  <c r="AH185" i="177"/>
  <c r="AL185" i="177"/>
  <c r="AT185" i="177"/>
  <c r="AE185" i="177"/>
  <c r="F16" i="168" s="1"/>
  <c r="AI185" i="177"/>
  <c r="AM185" i="177"/>
  <c r="AQ185" i="177"/>
  <c r="AU185" i="177"/>
  <c r="AY185" i="177"/>
  <c r="AD185" i="177"/>
  <c r="E16" i="168" s="1"/>
  <c r="AX185" i="177"/>
  <c r="AF185" i="177"/>
  <c r="G16" i="168" s="1"/>
  <c r="AJ185" i="177"/>
  <c r="AN185" i="177"/>
  <c r="AR185" i="177"/>
  <c r="AV185" i="177"/>
  <c r="AB185" i="177"/>
  <c r="AA185" i="177"/>
  <c r="Z185" i="177"/>
  <c r="Y185" i="177"/>
  <c r="X185" i="177"/>
  <c r="W185" i="177"/>
  <c r="V185" i="177"/>
  <c r="U185" i="177"/>
  <c r="T185" i="177"/>
  <c r="S185" i="177"/>
  <c r="R185" i="177"/>
  <c r="Q185" i="177"/>
  <c r="P185" i="177"/>
  <c r="O185" i="177"/>
  <c r="N185" i="177"/>
  <c r="M185" i="177"/>
  <c r="L185" i="177"/>
  <c r="K185" i="177"/>
  <c r="J185" i="177"/>
  <c r="I185" i="177"/>
  <c r="H185" i="177"/>
  <c r="G10" i="168" s="1"/>
  <c r="G185" i="177"/>
  <c r="F10" i="168" s="1"/>
  <c r="F185" i="177"/>
  <c r="E10" i="168" s="1"/>
  <c r="E185" i="177"/>
  <c r="D10" i="168" s="1"/>
  <c r="D17" i="168" l="1"/>
  <c r="E17" i="168"/>
  <c r="F17" i="168"/>
  <c r="G17" i="168"/>
  <c r="H16" i="168"/>
  <c r="D185" i="177"/>
  <c r="C10" i="168" s="1"/>
  <c r="C17" i="168" s="1"/>
  <c r="AR185" i="173"/>
  <c r="G13" i="168" s="1"/>
  <c r="AR186" i="173"/>
  <c r="AR187" i="173"/>
  <c r="H17" i="168" l="1"/>
  <c r="H10" i="168"/>
  <c r="G15" i="168"/>
  <c r="E15" i="168"/>
  <c r="F183" i="173" l="1"/>
  <c r="F184" i="173" s="1"/>
  <c r="C7" i="168" s="1"/>
  <c r="C18" i="168" s="1"/>
  <c r="F186" i="173"/>
  <c r="L183" i="173"/>
  <c r="H15" i="168"/>
  <c r="AS186" i="173"/>
  <c r="AH186" i="173"/>
  <c r="W186" i="173"/>
  <c r="L187" i="173"/>
  <c r="F187" i="173"/>
  <c r="L186" i="173"/>
  <c r="L184" i="173" l="1"/>
  <c r="D7" i="168" s="1"/>
  <c r="D18" i="168" l="1"/>
  <c r="D20" i="168"/>
  <c r="D8" i="168"/>
  <c r="D35" i="168" l="1"/>
  <c r="D36" i="168" s="1"/>
  <c r="D38" i="168"/>
  <c r="G5" i="168"/>
  <c r="F5" i="168"/>
  <c r="E5" i="168"/>
  <c r="D5" i="168"/>
  <c r="AS187" i="173"/>
  <c r="AH187" i="173"/>
  <c r="W187" i="173"/>
  <c r="K186" i="173"/>
  <c r="AS185" i="173"/>
  <c r="AH185" i="173"/>
  <c r="K183" i="173"/>
  <c r="K184" i="173" s="1"/>
  <c r="D6" i="168" s="1"/>
  <c r="E183" i="173"/>
  <c r="AG186" i="173"/>
  <c r="V185" i="173"/>
  <c r="E13" i="168" s="1"/>
  <c r="D1048576" i="108"/>
  <c r="H37" i="168"/>
  <c r="D19" i="168" l="1"/>
  <c r="D34" i="168" s="1"/>
  <c r="G9" i="168"/>
  <c r="G20" i="168" s="1"/>
  <c r="G38" i="168" s="1"/>
  <c r="E9" i="168"/>
  <c r="F9" i="168"/>
  <c r="F20" i="168" s="1"/>
  <c r="F38" i="168" s="1"/>
  <c r="C19" i="168"/>
  <c r="E184" i="173"/>
  <c r="C6" i="168" s="1"/>
  <c r="E6" i="168"/>
  <c r="AG185" i="173"/>
  <c r="F13" i="168" s="1"/>
  <c r="F6" i="168"/>
  <c r="V187" i="173"/>
  <c r="G6" i="168"/>
  <c r="V186" i="173"/>
  <c r="AG187" i="173"/>
  <c r="F7" i="168"/>
  <c r="F8" i="168"/>
  <c r="E7" i="168"/>
  <c r="E18" i="168" s="1"/>
  <c r="E8" i="168"/>
  <c r="C8" i="168"/>
  <c r="G7" i="168"/>
  <c r="G8" i="168"/>
  <c r="E20" i="168" l="1"/>
  <c r="E38" i="168" s="1"/>
  <c r="F35" i="168"/>
  <c r="F36" i="168" s="1"/>
  <c r="G35" i="168"/>
  <c r="H9" i="168"/>
  <c r="P234" i="186"/>
  <c r="P274" i="186"/>
  <c r="DT149" i="179"/>
  <c r="P147" i="186" s="1"/>
  <c r="DT108" i="179"/>
  <c r="P106" i="186" s="1"/>
  <c r="DT28" i="179"/>
  <c r="P26" i="186" s="1"/>
  <c r="J182" i="179"/>
  <c r="P283" i="186"/>
  <c r="DT91" i="179"/>
  <c r="P89" i="186" s="1"/>
  <c r="DT47" i="179"/>
  <c r="P45" i="186" s="1"/>
  <c r="DG182" i="179"/>
  <c r="BS182" i="179"/>
  <c r="DT92" i="179"/>
  <c r="P90" i="186" s="1"/>
  <c r="DT103" i="179"/>
  <c r="P101" i="186" s="1"/>
  <c r="DT81" i="179"/>
  <c r="P79" i="186" s="1"/>
  <c r="DT113" i="179"/>
  <c r="P111" i="186" s="1"/>
  <c r="K182" i="179"/>
  <c r="U182" i="179"/>
  <c r="P296" i="186"/>
  <c r="P230" i="186"/>
  <c r="P264" i="186"/>
  <c r="P300" i="186"/>
  <c r="P236" i="186"/>
  <c r="DT174" i="179"/>
  <c r="P172" i="186" s="1"/>
  <c r="DT110" i="179"/>
  <c r="P108" i="186" s="1"/>
  <c r="DT46" i="179"/>
  <c r="P44" i="186" s="1"/>
  <c r="P299" i="186"/>
  <c r="P235" i="186"/>
  <c r="DT173" i="179"/>
  <c r="P171" i="186" s="1"/>
  <c r="DT109" i="179"/>
  <c r="P107" i="186" s="1"/>
  <c r="DT45" i="179"/>
  <c r="P43" i="186" s="1"/>
  <c r="P242" i="186"/>
  <c r="DT180" i="179"/>
  <c r="P178" i="186" s="1"/>
  <c r="DT52" i="179"/>
  <c r="P50" i="186" s="1"/>
  <c r="P289" i="186"/>
  <c r="DT163" i="179"/>
  <c r="P161" i="186" s="1"/>
  <c r="DT35" i="179"/>
  <c r="P33" i="186" s="1"/>
  <c r="P200" i="186"/>
  <c r="DT138" i="179"/>
  <c r="P136" i="186" s="1"/>
  <c r="DT74" i="179"/>
  <c r="P72" i="186" s="1"/>
  <c r="DT10" i="179"/>
  <c r="P247" i="186"/>
  <c r="P183" i="186"/>
  <c r="DT57" i="179"/>
  <c r="P55" i="186" s="1"/>
  <c r="DT160" i="179"/>
  <c r="P158" i="186" s="1"/>
  <c r="DT96" i="179"/>
  <c r="P94" i="186" s="1"/>
  <c r="DT32" i="179"/>
  <c r="P30" i="186" s="1"/>
  <c r="CG182" i="179"/>
  <c r="CB182" i="179"/>
  <c r="BW182" i="179"/>
  <c r="CQ182" i="179"/>
  <c r="CV182" i="179"/>
  <c r="DF182" i="179"/>
  <c r="DA182" i="179"/>
  <c r="P258" i="186"/>
  <c r="P281" i="186"/>
  <c r="DQ182" i="179"/>
  <c r="DT153" i="179"/>
  <c r="P151" i="186" s="1"/>
  <c r="DT87" i="179"/>
  <c r="P85" i="186" s="1"/>
  <c r="DT132" i="179"/>
  <c r="P130" i="186" s="1"/>
  <c r="DT60" i="179"/>
  <c r="P58" i="186" s="1"/>
  <c r="DT133" i="179"/>
  <c r="P131" i="186" s="1"/>
  <c r="DT111" i="179"/>
  <c r="P109" i="186" s="1"/>
  <c r="BD182" i="179"/>
  <c r="AI182" i="179"/>
  <c r="P208" i="186"/>
  <c r="P288" i="186"/>
  <c r="P245" i="186"/>
  <c r="P285" i="186"/>
  <c r="P301" i="186"/>
  <c r="P292" i="186"/>
  <c r="P228" i="186"/>
  <c r="DT166" i="179"/>
  <c r="P164" i="186" s="1"/>
  <c r="DT102" i="179"/>
  <c r="P100" i="186" s="1"/>
  <c r="DT38" i="179"/>
  <c r="P36" i="186" s="1"/>
  <c r="P291" i="186"/>
  <c r="P227" i="186"/>
  <c r="DT165" i="179"/>
  <c r="P163" i="186" s="1"/>
  <c r="P298" i="186"/>
  <c r="DT172" i="179"/>
  <c r="P170" i="186" s="1"/>
  <c r="DT44" i="179"/>
  <c r="P42" i="186" s="1"/>
  <c r="P217" i="186"/>
  <c r="DT155" i="179"/>
  <c r="P153" i="186" s="1"/>
  <c r="DT27" i="179"/>
  <c r="P25" i="186" s="1"/>
  <c r="P192" i="186"/>
  <c r="DT130" i="179"/>
  <c r="P128" i="186" s="1"/>
  <c r="DT66" i="179"/>
  <c r="P64" i="186" s="1"/>
  <c r="P239" i="186"/>
  <c r="DT177" i="179"/>
  <c r="P175" i="186" s="1"/>
  <c r="DT49" i="179"/>
  <c r="P47" i="186" s="1"/>
  <c r="DT152" i="179"/>
  <c r="P150" i="186" s="1"/>
  <c r="DT88" i="179"/>
  <c r="P86" i="186" s="1"/>
  <c r="DT24" i="179"/>
  <c r="P22" i="186" s="1"/>
  <c r="BM182" i="179"/>
  <c r="CL182" i="179"/>
  <c r="P186" i="186"/>
  <c r="P257" i="186"/>
  <c r="DT164" i="179"/>
  <c r="P162" i="186" s="1"/>
  <c r="DT116" i="179"/>
  <c r="P114" i="186" s="1"/>
  <c r="DT20" i="179"/>
  <c r="P18" i="186" s="1"/>
  <c r="DT129" i="179"/>
  <c r="P127" i="186" s="1"/>
  <c r="DT107" i="179"/>
  <c r="P105" i="186" s="1"/>
  <c r="DT36" i="179"/>
  <c r="P34" i="186" s="1"/>
  <c r="DT17" i="179"/>
  <c r="P15" i="186" s="1"/>
  <c r="F182" i="179"/>
  <c r="CW182" i="179"/>
  <c r="AJ182" i="179"/>
  <c r="CH182" i="179"/>
  <c r="P277" i="186"/>
  <c r="DT159" i="179"/>
  <c r="P157" i="186" s="1"/>
  <c r="P293" i="186"/>
  <c r="P269" i="186"/>
  <c r="P222" i="186"/>
  <c r="P262" i="186"/>
  <c r="P280" i="186"/>
  <c r="P278" i="186"/>
  <c r="P284" i="186"/>
  <c r="P220" i="186"/>
  <c r="DT158" i="179"/>
  <c r="P156" i="186" s="1"/>
  <c r="DT94" i="179"/>
  <c r="P92" i="186" s="1"/>
  <c r="DT30" i="179"/>
  <c r="P28" i="186" s="1"/>
  <c r="P219" i="186"/>
  <c r="DT157" i="179"/>
  <c r="P155" i="186" s="1"/>
  <c r="DT93" i="179"/>
  <c r="P91" i="186" s="1"/>
  <c r="DT29" i="179"/>
  <c r="P27" i="186" s="1"/>
  <c r="P290" i="186"/>
  <c r="P226" i="186"/>
  <c r="P209" i="186"/>
  <c r="DT147" i="179"/>
  <c r="P145" i="186" s="1"/>
  <c r="DT83" i="179"/>
  <c r="P81" i="186" s="1"/>
  <c r="DT19" i="179"/>
  <c r="P17" i="186" s="1"/>
  <c r="P184" i="186"/>
  <c r="DT122" i="179"/>
  <c r="P120" i="186" s="1"/>
  <c r="DT58" i="179"/>
  <c r="P56" i="186" s="1"/>
  <c r="P295" i="186"/>
  <c r="DT169" i="179"/>
  <c r="P167" i="186" s="1"/>
  <c r="DT41" i="179"/>
  <c r="P39" i="186" s="1"/>
  <c r="DT144" i="179"/>
  <c r="P142" i="186" s="1"/>
  <c r="DT80" i="179"/>
  <c r="P78" i="186" s="1"/>
  <c r="DT16" i="179"/>
  <c r="P14" i="186" s="1"/>
  <c r="P187" i="186"/>
  <c r="P231" i="186"/>
  <c r="P233" i="186"/>
  <c r="DT141" i="179"/>
  <c r="P139" i="186" s="1"/>
  <c r="DT85" i="179"/>
  <c r="P83" i="186" s="1"/>
  <c r="DT121" i="179"/>
  <c r="P119" i="186" s="1"/>
  <c r="CC182" i="179"/>
  <c r="AO182" i="179"/>
  <c r="CM182" i="179"/>
  <c r="DB182" i="179"/>
  <c r="P182" i="179"/>
  <c r="E182" i="179"/>
  <c r="DT9" i="179"/>
  <c r="T182" i="179"/>
  <c r="AN182" i="179"/>
  <c r="P232" i="186"/>
  <c r="P270" i="186"/>
  <c r="P246" i="186"/>
  <c r="P197" i="186"/>
  <c r="P240" i="186"/>
  <c r="P261" i="186"/>
  <c r="P256" i="186"/>
  <c r="P276" i="186"/>
  <c r="P212" i="186"/>
  <c r="DT150" i="179"/>
  <c r="P148" i="186" s="1"/>
  <c r="DT86" i="179"/>
  <c r="P84" i="186" s="1"/>
  <c r="DT22" i="179"/>
  <c r="P20" i="186" s="1"/>
  <c r="P275" i="186"/>
  <c r="P211" i="186"/>
  <c r="P282" i="186"/>
  <c r="P218" i="186"/>
  <c r="DT156" i="179"/>
  <c r="P154" i="186" s="1"/>
  <c r="P201" i="186"/>
  <c r="DT139" i="179"/>
  <c r="P137" i="186" s="1"/>
  <c r="DT75" i="179"/>
  <c r="P73" i="186" s="1"/>
  <c r="DT11" i="179"/>
  <c r="P9" i="186" s="1"/>
  <c r="DT178" i="179"/>
  <c r="P176" i="186" s="1"/>
  <c r="DT114" i="179"/>
  <c r="P112" i="186" s="1"/>
  <c r="DT50" i="179"/>
  <c r="P48" i="186" s="1"/>
  <c r="P287" i="186"/>
  <c r="P223" i="186"/>
  <c r="DT161" i="179"/>
  <c r="P159" i="186" s="1"/>
  <c r="P198" i="186"/>
  <c r="DT136" i="179"/>
  <c r="P134" i="186" s="1"/>
  <c r="DT72" i="179"/>
  <c r="P70" i="186" s="1"/>
  <c r="P273" i="186"/>
  <c r="DT145" i="179"/>
  <c r="P143" i="186" s="1"/>
  <c r="DT79" i="179"/>
  <c r="P77" i="186" s="1"/>
  <c r="DT101" i="179"/>
  <c r="P99" i="186" s="1"/>
  <c r="DT77" i="179"/>
  <c r="P75" i="186" s="1"/>
  <c r="DT33" i="179"/>
  <c r="P31" i="186" s="1"/>
  <c r="DT124" i="179"/>
  <c r="P122" i="186" s="1"/>
  <c r="CR182" i="179"/>
  <c r="BN182" i="179"/>
  <c r="P254" i="186"/>
  <c r="DT31" i="179"/>
  <c r="P29" i="186" s="1"/>
  <c r="P248" i="186"/>
  <c r="P224" i="186"/>
  <c r="DT135" i="179"/>
  <c r="P133" i="186" s="1"/>
  <c r="P221" i="186"/>
  <c r="P238" i="186"/>
  <c r="P237" i="186"/>
  <c r="P268" i="186"/>
  <c r="P204" i="186"/>
  <c r="DT142" i="179"/>
  <c r="P140" i="186" s="1"/>
  <c r="DT78" i="179"/>
  <c r="P76" i="186" s="1"/>
  <c r="DT14" i="179"/>
  <c r="P12" i="186" s="1"/>
  <c r="P267" i="186"/>
  <c r="P203" i="186"/>
  <c r="DT13" i="179"/>
  <c r="P11" i="186" s="1"/>
  <c r="P210" i="186"/>
  <c r="DT148" i="179"/>
  <c r="P146" i="186" s="1"/>
  <c r="DT84" i="179"/>
  <c r="P82" i="186" s="1"/>
  <c r="P193" i="186"/>
  <c r="DT131" i="179"/>
  <c r="P129" i="186" s="1"/>
  <c r="DT67" i="179"/>
  <c r="P65" i="186" s="1"/>
  <c r="DT170" i="179"/>
  <c r="P168" i="186" s="1"/>
  <c r="DT106" i="179"/>
  <c r="P104" i="186" s="1"/>
  <c r="DT42" i="179"/>
  <c r="P40" i="186" s="1"/>
  <c r="P279" i="186"/>
  <c r="P215" i="186"/>
  <c r="DT89" i="179"/>
  <c r="DT25" i="179"/>
  <c r="P23" i="186" s="1"/>
  <c r="P190" i="186"/>
  <c r="DT128" i="179"/>
  <c r="P126" i="186" s="1"/>
  <c r="DT64" i="179"/>
  <c r="P62" i="186" s="1"/>
  <c r="DP182" i="179"/>
  <c r="DK182" i="179"/>
  <c r="P249" i="186"/>
  <c r="DT55" i="179"/>
  <c r="P53" i="186" s="1"/>
  <c r="DT12" i="179"/>
  <c r="P10" i="186" s="1"/>
  <c r="DT68" i="179"/>
  <c r="P66" i="186" s="1"/>
  <c r="AE182" i="179"/>
  <c r="DT100" i="179"/>
  <c r="P98" i="186" s="1"/>
  <c r="DL182" i="179"/>
  <c r="BI182" i="179"/>
  <c r="AT182" i="179"/>
  <c r="AS182" i="179"/>
  <c r="Y182" i="179"/>
  <c r="DT167" i="179"/>
  <c r="P165" i="186" s="1"/>
  <c r="P294" i="186"/>
  <c r="P229" i="186"/>
  <c r="P205" i="186"/>
  <c r="P189" i="186"/>
  <c r="P216" i="186"/>
  <c r="P214" i="186"/>
  <c r="P260" i="186"/>
  <c r="P196" i="186"/>
  <c r="DT134" i="179"/>
  <c r="P132" i="186" s="1"/>
  <c r="DT70" i="179"/>
  <c r="P259" i="186"/>
  <c r="P195" i="186"/>
  <c r="P266" i="186"/>
  <c r="P202" i="186"/>
  <c r="DT76" i="179"/>
  <c r="P74" i="186" s="1"/>
  <c r="P185" i="186"/>
  <c r="DT123" i="179"/>
  <c r="P121" i="186" s="1"/>
  <c r="DT59" i="179"/>
  <c r="P57" i="186" s="1"/>
  <c r="DT162" i="179"/>
  <c r="P160" i="186" s="1"/>
  <c r="DT98" i="179"/>
  <c r="P96" i="186" s="1"/>
  <c r="DT34" i="179"/>
  <c r="P32" i="186" s="1"/>
  <c r="P271" i="186"/>
  <c r="P207" i="186"/>
  <c r="P182" i="186"/>
  <c r="DT120" i="179"/>
  <c r="P118" i="186" s="1"/>
  <c r="DT56" i="179"/>
  <c r="P225" i="186"/>
  <c r="DT99" i="179"/>
  <c r="P97" i="186" s="1"/>
  <c r="DT69" i="179"/>
  <c r="P67" i="186" s="1"/>
  <c r="DT105" i="179"/>
  <c r="P103" i="186" s="1"/>
  <c r="DT21" i="179"/>
  <c r="P19" i="186" s="1"/>
  <c r="DT23" i="179"/>
  <c r="P21" i="186" s="1"/>
  <c r="DT95" i="179"/>
  <c r="P93" i="186" s="1"/>
  <c r="DT119" i="179"/>
  <c r="P117" i="186" s="1"/>
  <c r="DT97" i="179"/>
  <c r="P95" i="186" s="1"/>
  <c r="DT37" i="179"/>
  <c r="P35" i="186" s="1"/>
  <c r="AY182" i="179"/>
  <c r="AX182" i="179"/>
  <c r="P213" i="186"/>
  <c r="P272" i="186"/>
  <c r="P206" i="186"/>
  <c r="DT143" i="179"/>
  <c r="P141" i="186" s="1"/>
  <c r="DT127" i="179"/>
  <c r="P125" i="186" s="1"/>
  <c r="P181" i="186"/>
  <c r="DT175" i="179"/>
  <c r="P173" i="186" s="1"/>
  <c r="P252" i="186"/>
  <c r="P188" i="186"/>
  <c r="DT126" i="179"/>
  <c r="P124" i="186" s="1"/>
  <c r="DT62" i="179"/>
  <c r="P60" i="186" s="1"/>
  <c r="P251" i="186"/>
  <c r="DT125" i="179"/>
  <c r="P123" i="186" s="1"/>
  <c r="DT61" i="179"/>
  <c r="P59" i="186" s="1"/>
  <c r="P241" i="186"/>
  <c r="DT179" i="179"/>
  <c r="P177" i="186" s="1"/>
  <c r="DT115" i="179"/>
  <c r="P113" i="186" s="1"/>
  <c r="DT51" i="179"/>
  <c r="P49" i="186" s="1"/>
  <c r="DT154" i="179"/>
  <c r="P152" i="186" s="1"/>
  <c r="DT90" i="179"/>
  <c r="P88" i="186" s="1"/>
  <c r="DT26" i="179"/>
  <c r="P24" i="186" s="1"/>
  <c r="P263" i="186"/>
  <c r="P199" i="186"/>
  <c r="DT73" i="179"/>
  <c r="P71" i="186" s="1"/>
  <c r="BC182" i="179"/>
  <c r="DT176" i="179"/>
  <c r="P174" i="186" s="1"/>
  <c r="DT112" i="179"/>
  <c r="P110" i="186" s="1"/>
  <c r="DT48" i="179"/>
  <c r="P46" i="186" s="1"/>
  <c r="P194" i="186"/>
  <c r="P265" i="186"/>
  <c r="DT15" i="179"/>
  <c r="P13" i="186" s="1"/>
  <c r="DT137" i="179"/>
  <c r="P135" i="186" s="1"/>
  <c r="DT71" i="179"/>
  <c r="P69" i="186" s="1"/>
  <c r="DT140" i="179"/>
  <c r="P138" i="186" s="1"/>
  <c r="BX182" i="179"/>
  <c r="Z182" i="179"/>
  <c r="O182" i="179"/>
  <c r="AD182" i="179"/>
  <c r="DT39" i="179"/>
  <c r="P253" i="186"/>
  <c r="DT151" i="179"/>
  <c r="P149" i="186" s="1"/>
  <c r="P286" i="186"/>
  <c r="DT63" i="179"/>
  <c r="P61" i="186" s="1"/>
  <c r="P244" i="186"/>
  <c r="P180" i="186"/>
  <c r="DT118" i="179"/>
  <c r="P116" i="186" s="1"/>
  <c r="DT54" i="179"/>
  <c r="P52" i="186" s="1"/>
  <c r="P243" i="186"/>
  <c r="DT181" i="179"/>
  <c r="P179" i="186" s="1"/>
  <c r="DT117" i="179"/>
  <c r="P115" i="186" s="1"/>
  <c r="DT53" i="179"/>
  <c r="P51" i="186" s="1"/>
  <c r="P250" i="186"/>
  <c r="P297" i="186"/>
  <c r="DT171" i="179"/>
  <c r="P169" i="186" s="1"/>
  <c r="DT43" i="179"/>
  <c r="BH182" i="179"/>
  <c r="DT146" i="179"/>
  <c r="P144" i="186" s="1"/>
  <c r="DT82" i="179"/>
  <c r="P80" i="186" s="1"/>
  <c r="DT18" i="179"/>
  <c r="P16" i="186" s="1"/>
  <c r="P255" i="186"/>
  <c r="P191" i="186"/>
  <c r="DT65" i="179"/>
  <c r="P63" i="186" s="1"/>
  <c r="DT168" i="179"/>
  <c r="P166" i="186" s="1"/>
  <c r="DT104" i="179"/>
  <c r="P102" i="186" s="1"/>
  <c r="DT40" i="179"/>
  <c r="BR182" i="179"/>
  <c r="E19" i="168"/>
  <c r="E34" i="168" s="1"/>
  <c r="G19" i="168"/>
  <c r="G34" i="168" s="1"/>
  <c r="F19" i="168"/>
  <c r="F34" i="168" s="1"/>
  <c r="C34" i="168"/>
  <c r="H6" i="168"/>
  <c r="H7" i="168"/>
  <c r="H8" i="168"/>
  <c r="E35" i="168" l="1"/>
  <c r="P87" i="186"/>
  <c r="P37" i="186"/>
  <c r="P68" i="186"/>
  <c r="P38" i="186"/>
  <c r="P41" i="186"/>
  <c r="P54" i="186"/>
  <c r="J8" i="108"/>
  <c r="Q7" i="186" s="1"/>
  <c r="P7" i="186" s="1"/>
  <c r="DT182" i="179"/>
  <c r="G36" i="168"/>
  <c r="H18" i="168"/>
  <c r="H20" i="168"/>
  <c r="H19" i="168"/>
  <c r="Q8" i="186" l="1"/>
  <c r="P8" i="186" s="1"/>
  <c r="H34" i="168"/>
  <c r="E36" i="168"/>
  <c r="H35" i="168"/>
  <c r="H38" i="168"/>
  <c r="P302" i="186" l="1"/>
  <c r="H36" i="168"/>
  <c r="H39" i="168" s="1"/>
</calcChain>
</file>

<file path=xl/sharedStrings.xml><?xml version="1.0" encoding="utf-8"?>
<sst xmlns="http://schemas.openxmlformats.org/spreadsheetml/2006/main" count="528" uniqueCount="245">
  <si>
    <t/>
  </si>
  <si>
    <t>Gevinstverktøy for digital hjemmeoppfølging</t>
  </si>
  <si>
    <t>Introduksjon</t>
  </si>
  <si>
    <t>Regneark i gevinstverktøyet</t>
  </si>
  <si>
    <t>Dette verktøyet brukes til å beregne og følge opp gevinster fra digital hjemmeoppfølging. Brukeren av dette verktøyet må ta stilling til to ting:</t>
  </si>
  <si>
    <t>Kostnader lønn og utstyr</t>
  </si>
  <si>
    <r>
      <rPr>
        <b/>
        <sz val="14"/>
        <color theme="1"/>
        <rFont val="Arial"/>
        <family val="2"/>
      </rPr>
      <t xml:space="preserve">1: Måleintervall:
</t>
    </r>
    <r>
      <rPr>
        <sz val="14"/>
        <color theme="1"/>
        <rFont val="Arial"/>
        <family val="2"/>
      </rPr>
      <t>Det er opp til hver enkelt kommune hvor ofte de ønsker å registerere gevinster. Under arket "</t>
    </r>
    <r>
      <rPr>
        <i/>
        <sz val="14"/>
        <color theme="1"/>
        <rFont val="Arial"/>
        <family val="2"/>
      </rPr>
      <t>Målinger</t>
    </r>
    <r>
      <rPr>
        <sz val="14"/>
        <color theme="1"/>
        <rFont val="Arial"/>
        <family val="2"/>
      </rPr>
      <t>" fylles det ut hvor mange måneder det går mellom hver måling. Det er viktig at denne er riktig for at kostnads- og gevinstberegningene skal stemme. Uavhengig av måleintervallet, registereres ressursbruken forøvrig i gevinstverktøyet "</t>
    </r>
    <r>
      <rPr>
        <i/>
        <sz val="14"/>
        <color theme="1"/>
        <rFont val="Arial"/>
        <family val="2"/>
      </rPr>
      <t>per måned</t>
    </r>
    <r>
      <rPr>
        <sz val="14"/>
        <color theme="1"/>
        <rFont val="Arial"/>
        <family val="2"/>
      </rPr>
      <t>". Eksempelvis "</t>
    </r>
    <r>
      <rPr>
        <i/>
        <sz val="14"/>
        <color theme="1"/>
        <rFont val="Arial"/>
        <family val="2"/>
      </rPr>
      <t>Antall forbrukte minutter på helsetjenester i hjemmet per måned</t>
    </r>
    <r>
      <rPr>
        <sz val="14"/>
        <color theme="1"/>
        <rFont val="Arial"/>
        <family val="2"/>
      </rPr>
      <t>".</t>
    </r>
  </si>
  <si>
    <t>Kostnader DHO</t>
  </si>
  <si>
    <t>Brukerregistrering</t>
  </si>
  <si>
    <t>Her fylles inn informasjon om tjenestemottakerne av DHO. Antall teknologier som legges inn er valgfritt.</t>
  </si>
  <si>
    <t>Målinger</t>
  </si>
  <si>
    <t>Her skal utførte målinger for hver bruker registreres. Her legges det opp til nullpunktsmåling og fire målinger, mens selve måleintervallen er valgfri.</t>
  </si>
  <si>
    <r>
      <rPr>
        <b/>
        <sz val="14"/>
        <color theme="1"/>
        <rFont val="Arial"/>
        <family val="2"/>
      </rPr>
      <t>2: Modell for gevinstberegning:</t>
    </r>
    <r>
      <rPr>
        <sz val="14"/>
        <color theme="1"/>
        <rFont val="Arial"/>
        <family val="2"/>
      </rPr>
      <t xml:space="preserve">
I denne versjonen av verktøyet beregnes gevinstene mot nullpunkt: Gevinstene beregnes ved å sammenligne ressursbruken hver måned med det registrerte forbruket ved nullpunkt (på samme måte som tidligere).</t>
    </r>
  </si>
  <si>
    <t>Resultater</t>
  </si>
  <si>
    <t xml:space="preserve">Her finnes en helhetlig oversikt som viser kostnadsberegninger og gevinstbererninger for de ulike resultatindikatorene. Endring i kostnader er beregnet som differansen mellom faktisk forbruk og antatt forbruk, eller differansen mellom faktisk forbruk og nullpunkt (ref inforasjon øverst på denne siden).
Beregningene er gjort med utgangspunkt i oppfølgingsmålinger og definerte kostnader registrert i verktøyet. </t>
  </si>
  <si>
    <t>Kostnader tilknyttet eksisterende tjenester og utstyr for DHO</t>
  </si>
  <si>
    <t>Lønnskostnader for kommunale tjenester i hjemmet</t>
  </si>
  <si>
    <t>Gjennomsnittlig timekostnad for pleier</t>
  </si>
  <si>
    <t xml:space="preserve">Her legges inn en snittlønn for pleiere som arbeider i tjenesten. Inkluder arbeidsgiveravgift, feriepenger osv. </t>
  </si>
  <si>
    <t>Påslag for innetid, utgifter knyttet til kjøring osv.</t>
  </si>
  <si>
    <t>For å få et realistisk estimat av timeskostnaden for pleier må det tas hensyn til at ikke 100% av arbeidstid utnyttes til tjenestelevering.</t>
  </si>
  <si>
    <t>10% har blitt brukt av flere kommuner som et estimat.</t>
  </si>
  <si>
    <t>Total timeskostnad pleier</t>
  </si>
  <si>
    <t>Inkludert avgifter</t>
  </si>
  <si>
    <r>
      <t>Pris per besøk - ISF</t>
    </r>
    <r>
      <rPr>
        <sz val="14"/>
        <color rgb="FF050538"/>
        <rFont val="Arial"/>
        <family val="2"/>
      </rPr>
      <t xml:space="preserve"> (innsatsstyrt finansiering)</t>
    </r>
  </si>
  <si>
    <t>Kun relevant for noen kommuner</t>
  </si>
  <si>
    <t>Kostnader for oppholdsdøgn</t>
  </si>
  <si>
    <t>Gjennomsnittlig kostnad per døgn kommunalt korttidsopphold</t>
  </si>
  <si>
    <t>Her legges inn en snittlønn for pleiere som arbeider i tjenesten. Inkluder arbeidsgiveravgift, feriepenger osv.</t>
  </si>
  <si>
    <t>Gjennomsnittlig kostnad per døgn sykehusopphold</t>
  </si>
  <si>
    <t>Kostnader tilknyttet DHO for utstyr til bruker og lisenser</t>
  </si>
  <si>
    <t>Her legges inn alt av utstyr og lisenser tilknyttet DHO. I listen ligger forslag, fjern eller legg til slik at det passer deres DHO-prosjekt.</t>
  </si>
  <si>
    <t>Type teknlogi</t>
  </si>
  <si>
    <t>Innkjøpspris</t>
  </si>
  <si>
    <t>Etableringspris</t>
  </si>
  <si>
    <t>Lisens per måned</t>
  </si>
  <si>
    <t>Estimert levetid på teknologi (år)</t>
  </si>
  <si>
    <t>Estimert månedtlig kostnad</t>
  </si>
  <si>
    <t>Estimert kostnad per måling</t>
  </si>
  <si>
    <t>Pulsoksymeter</t>
  </si>
  <si>
    <t>Termometer</t>
  </si>
  <si>
    <t>Vekt</t>
  </si>
  <si>
    <t>Blodtrykksapparat</t>
  </si>
  <si>
    <t>Blodsukkerapparat</t>
  </si>
  <si>
    <t>Nettbrett</t>
  </si>
  <si>
    <t>Månedlig lisens</t>
  </si>
  <si>
    <t>Investerings- og driftskostnader for DHO</t>
  </si>
  <si>
    <t>Investeringskostnader</t>
  </si>
  <si>
    <t>Her legges inn alle engangskostnader for investering i DHO</t>
  </si>
  <si>
    <t>Engangskostnad</t>
  </si>
  <si>
    <t>Opplæringskostnad</t>
  </si>
  <si>
    <t>Kostnader tilknyttet opplæring av helsepersonell i DHO</t>
  </si>
  <si>
    <t>Software løsning digital hjemmeoppfølging</t>
  </si>
  <si>
    <t>Engangsinvestering</t>
  </si>
  <si>
    <t>Øvrige investeringskostnader</t>
  </si>
  <si>
    <t>Ekskludert software og utstyr</t>
  </si>
  <si>
    <t>Totale investeringskostnader</t>
  </si>
  <si>
    <t xml:space="preserve"> Lønnskostnader</t>
  </si>
  <si>
    <t>Her legges inn alle lønnskostnader tilknyttet drift av DHO (inklusiv sosiale kostnader)</t>
  </si>
  <si>
    <t>Per år</t>
  </si>
  <si>
    <t>Per måned</t>
  </si>
  <si>
    <t>Per måling</t>
  </si>
  <si>
    <t>Lønn helsepersonell i oppfølgingstjeneste/responstjeneste</t>
  </si>
  <si>
    <t>Lønn personale som arbeider med administrasjon</t>
  </si>
  <si>
    <t>For eksempel IKT, tekniske tjenester, arkiv, HR, økonomi etc.</t>
  </si>
  <si>
    <t>Øvrige lønnsskostnader</t>
  </si>
  <si>
    <t>Andre driftskostnader</t>
  </si>
  <si>
    <t>Her legges inn alle andre relevante driftskostnader for å kunne tilby DHO</t>
  </si>
  <si>
    <t>Transportutgifter</t>
  </si>
  <si>
    <t>F.eks innhenting og utkjøring av utstyr til bruker</t>
  </si>
  <si>
    <t>Løpende kostnader til software for oppfølgingstjeneste/responstjeneste</t>
  </si>
  <si>
    <t>Driftskostader til software for oppfølgingstjeneste/responstjeneste</t>
  </si>
  <si>
    <t>Kostnader til leie av lokaler og evt. andre fasiliteter</t>
  </si>
  <si>
    <t>Kostnader til service og vedlikehold av utstyr og bygg</t>
  </si>
  <si>
    <t>Ikke medregnet software</t>
  </si>
  <si>
    <t>Øvrige driftskostnader</t>
  </si>
  <si>
    <t>Totale kostnader</t>
  </si>
  <si>
    <t>Totale andre driftskostnader</t>
  </si>
  <si>
    <t>Totale driftskostnader</t>
  </si>
  <si>
    <t>Lønnskostnader + andre driftskostnader</t>
  </si>
  <si>
    <t>Registrering av DHO-brukere</t>
  </si>
  <si>
    <t>Total antall brukere:</t>
  </si>
  <si>
    <r>
      <rPr>
        <b/>
        <sz val="14"/>
        <color theme="1"/>
        <rFont val="Arial"/>
        <family val="2"/>
      </rPr>
      <t>Tips:</t>
    </r>
    <r>
      <rPr>
        <sz val="14"/>
        <color theme="1"/>
        <rFont val="Arial"/>
        <family val="2"/>
      </rPr>
      <t xml:space="preserve"> Kolonne C må fylles ut for hver bruker slik at "</t>
    </r>
    <r>
      <rPr>
        <i/>
        <sz val="14"/>
        <color theme="1"/>
        <rFont val="Arial"/>
        <family val="2"/>
      </rPr>
      <t>Målinger</t>
    </r>
    <r>
      <rPr>
        <sz val="14"/>
        <color theme="1"/>
        <rFont val="Arial"/>
        <family val="2"/>
      </rPr>
      <t>" regnearket fungerer.
Brukerens kjønn, diagnose og tildelt teknologi velges fra nedtrekksmeny.</t>
    </r>
  </si>
  <si>
    <t>Brukerens 
ID-nr i fagsystem</t>
  </si>
  <si>
    <t>Kjønn</t>
  </si>
  <si>
    <r>
      <t xml:space="preserve">Fødselsår
</t>
    </r>
    <r>
      <rPr>
        <sz val="13"/>
        <color theme="1"/>
        <rFont val="Arial"/>
        <family val="2"/>
      </rPr>
      <t>(ÅÅÅÅ)</t>
    </r>
  </si>
  <si>
    <r>
      <t>Dato for tildeling av tjeneste</t>
    </r>
    <r>
      <rPr>
        <sz val="13"/>
        <color theme="1"/>
        <rFont val="Arial"/>
        <family val="2"/>
      </rPr>
      <t xml:space="preserve"> (DD.MM.ÅÅÅÅ)</t>
    </r>
  </si>
  <si>
    <r>
      <t xml:space="preserve">Reisetid i minutter </t>
    </r>
    <r>
      <rPr>
        <sz val="13"/>
        <color theme="1"/>
        <rFont val="Arial"/>
        <family val="2"/>
      </rPr>
      <t>(tur/retur)</t>
    </r>
  </si>
  <si>
    <t>Diagnose</t>
  </si>
  <si>
    <r>
      <t xml:space="preserve">Tildelt teknologi
</t>
    </r>
    <r>
      <rPr>
        <sz val="13"/>
        <color theme="1"/>
        <rFont val="Arial"/>
        <family val="2"/>
      </rPr>
      <t>(1)</t>
    </r>
  </si>
  <si>
    <r>
      <t xml:space="preserve">Tidelt teknologi
</t>
    </r>
    <r>
      <rPr>
        <sz val="13"/>
        <color theme="1"/>
        <rFont val="Arial"/>
        <family val="2"/>
      </rPr>
      <t xml:space="preserve"> (2)</t>
    </r>
  </si>
  <si>
    <r>
      <t xml:space="preserve">Tidelt teknologi
</t>
    </r>
    <r>
      <rPr>
        <sz val="13"/>
        <color theme="1"/>
        <rFont val="Arial"/>
        <family val="2"/>
      </rPr>
      <t xml:space="preserve"> (3)</t>
    </r>
  </si>
  <si>
    <r>
      <t xml:space="preserve">Tidelt teknologi
</t>
    </r>
    <r>
      <rPr>
        <sz val="13"/>
        <color theme="1"/>
        <rFont val="Arial"/>
        <family val="2"/>
      </rPr>
      <t xml:space="preserve"> (4)</t>
    </r>
  </si>
  <si>
    <r>
      <t xml:space="preserve">Tidelt teknologi
</t>
    </r>
    <r>
      <rPr>
        <sz val="13"/>
        <color theme="1"/>
        <rFont val="Arial"/>
        <family val="2"/>
      </rPr>
      <t xml:space="preserve"> (5)</t>
    </r>
  </si>
  <si>
    <r>
      <t>Dato for avsluttet tjeneste</t>
    </r>
    <r>
      <rPr>
        <sz val="13"/>
        <color theme="1"/>
        <rFont val="Arial"/>
        <family val="2"/>
      </rPr>
      <t xml:space="preserve"> (DD.MM.ÅÅÅÅ)</t>
    </r>
  </si>
  <si>
    <t>Antall måneder med utstyr</t>
  </si>
  <si>
    <t>Estimert gevinst per bruker</t>
  </si>
  <si>
    <t>Total teknologikostnad per bruker</t>
  </si>
  <si>
    <t xml:space="preserve"> </t>
  </si>
  <si>
    <t>Kvinne</t>
  </si>
  <si>
    <t>Psykisk sykdom</t>
  </si>
  <si>
    <t>Mann</t>
  </si>
  <si>
    <t>Diabetes</t>
  </si>
  <si>
    <r>
      <rPr>
        <b/>
        <sz val="12"/>
        <color theme="1"/>
        <rFont val="Arial"/>
        <family val="2"/>
      </rPr>
      <t>Nullpunkt:</t>
    </r>
    <r>
      <rPr>
        <sz val="12"/>
        <color theme="1"/>
        <rFont val="Arial"/>
        <family val="2"/>
      </rPr>
      <t xml:space="preserve"> Antall måneder før oppstart</t>
    </r>
  </si>
  <si>
    <r>
      <rPr>
        <b/>
        <sz val="12"/>
        <color theme="1"/>
        <rFont val="Arial"/>
        <family val="2"/>
      </rPr>
      <t>NB!</t>
    </r>
    <r>
      <rPr>
        <sz val="12"/>
        <color theme="1"/>
        <rFont val="Arial"/>
        <family val="2"/>
      </rPr>
      <t xml:space="preserve"> Det er viktig at disse to feltene fylles ut for at kostnads- og gevinstberegningene skal stemme.</t>
    </r>
  </si>
  <si>
    <t>Antall måneder mellom hver måling:</t>
  </si>
  <si>
    <r>
      <rPr>
        <b/>
        <sz val="12"/>
        <color theme="1"/>
        <rFont val="Arial"/>
        <family val="2"/>
      </rPr>
      <t>Tips:</t>
    </r>
    <r>
      <rPr>
        <sz val="12"/>
        <color theme="1"/>
        <rFont val="Arial"/>
        <family val="2"/>
      </rPr>
      <t xml:space="preserve"> Kolonne C og rad 5 er låst. Scroll til venstre og til toppen for å komme tilbake til start. Fra rad 183 summeres tallene.</t>
    </r>
  </si>
  <si>
    <r>
      <t xml:space="preserve">Brukerinformasjon
</t>
    </r>
    <r>
      <rPr>
        <i/>
        <sz val="14"/>
        <color theme="1"/>
        <rFont val="Arial"/>
        <family val="2"/>
      </rPr>
      <t>Hentes automatisk fra Brukerregistrering-arket</t>
    </r>
  </si>
  <si>
    <t>Nullpunktsmåling</t>
  </si>
  <si>
    <t>Måling 1</t>
  </si>
  <si>
    <t>Måling 2</t>
  </si>
  <si>
    <t>Ta bort / Hide?</t>
  </si>
  <si>
    <t>Måling 3</t>
  </si>
  <si>
    <t xml:space="preserve">Måling 4 </t>
  </si>
  <si>
    <t>Nullpunkt</t>
  </si>
  <si>
    <t>Oppstartdato</t>
  </si>
  <si>
    <t>Rekrutterings-diagnose</t>
  </si>
  <si>
    <r>
      <rPr>
        <b/>
        <sz val="12"/>
        <color theme="1"/>
        <rFont val="Arial"/>
        <family val="2"/>
      </rPr>
      <t>Dato</t>
    </r>
    <r>
      <rPr>
        <sz val="12"/>
        <color theme="1"/>
        <rFont val="Arial"/>
        <family val="2"/>
      </rPr>
      <t xml:space="preserve"> (DD.MM.ÅÅÅÅ)</t>
    </r>
  </si>
  <si>
    <t>Antall besøk helsetjenester i hjemmet per måned</t>
  </si>
  <si>
    <t>Antall forbrukte minutter på helsetjenester i hjemmet per måned</t>
  </si>
  <si>
    <t>Antall døgn på korttidsopphold/ ØHD per måned</t>
  </si>
  <si>
    <t>Antall døgn på sykehus per måned</t>
  </si>
  <si>
    <t>Måneder siden oppstart</t>
  </si>
  <si>
    <t>Antall forbrukte minutter på DHO i måneden</t>
  </si>
  <si>
    <t>Antatt antall besøk uten digital hjemmeoppfølging</t>
  </si>
  <si>
    <t>Antatt tidsbruk per måned uten digital hjemmeoppfølging</t>
  </si>
  <si>
    <t>Antatt antall døgn på korttidsopphold/ ØHD per måned uten digital hjemmeoppfølging</t>
  </si>
  <si>
    <t>Antatt antall døgn på sykehus per måned uten digital hjemmeoppfølging</t>
  </si>
  <si>
    <t>SUM</t>
  </si>
  <si>
    <t>Relativt nullpunkt</t>
  </si>
  <si>
    <t>Antall brukere</t>
  </si>
  <si>
    <t>Totalt antall bruker</t>
  </si>
  <si>
    <t>Resultater - Ressursbruk</t>
  </si>
  <si>
    <t>Totalt for hele perioden</t>
  </si>
  <si>
    <t xml:space="preserve">Antall besøk helsetjenester i hjemmet per måned </t>
  </si>
  <si>
    <t xml:space="preserve">Antall forbrukte minutter på helsetjenester i hjemmet per måned </t>
  </si>
  <si>
    <t xml:space="preserve">Antall forbrukte minutter på helsetjenester i hjemmet per måned/bruker </t>
  </si>
  <si>
    <t>&lt;rel nullpunkt antall forbrukte minutter på helsetjenester i hjemmet per måned&gt;</t>
  </si>
  <si>
    <t>Antall forbrukte minutter til kjøring per måned</t>
  </si>
  <si>
    <t>&lt;rel nullpunkt forbrukte minutter til kjøring per måned&gt;</t>
  </si>
  <si>
    <t>&lt;rel nullpunkt  antall besøk helsetjenester i hjemmet per måned&gt;</t>
  </si>
  <si>
    <t>Antatt antall besøk per måned uten digital hjemmeoppfølging</t>
  </si>
  <si>
    <t>Antatt antall forbrukte minutter på helsetjenester i hjemmet per måned uten digital hjemmeoppfølging</t>
  </si>
  <si>
    <t>Antatt antall forbrukte minutter på kjøring per måned</t>
  </si>
  <si>
    <t>Kostnader til kjøring ifm helsejenester i hjemmet</t>
  </si>
  <si>
    <t>Kostnader for helsetjenester i hjemmet</t>
  </si>
  <si>
    <r>
      <t>Totale kostnader for helsetjenester i hjemmet per måned</t>
    </r>
    <r>
      <rPr>
        <i/>
        <sz val="13"/>
        <rFont val="Arial"/>
        <family val="2"/>
      </rPr>
      <t xml:space="preserve"> (inkl kjøring)</t>
    </r>
  </si>
  <si>
    <r>
      <t xml:space="preserve">Endring i kostnader for helsetjenester i hjemmet </t>
    </r>
    <r>
      <rPr>
        <i/>
        <sz val="13"/>
        <rFont val="Arial"/>
        <family val="2"/>
      </rPr>
      <t>(inkl kjøring)</t>
    </r>
  </si>
  <si>
    <t>Antall døgn på korttids-
opphold / ØHD per måned</t>
  </si>
  <si>
    <t>&lt;rel nullpunkt antall døgn på korttidsopphold/ ØHD per måned&gt;</t>
  </si>
  <si>
    <t>Antall antall døgn på korttidsopphold/ ØHD per måned uten digital hjemmeoppfølging</t>
  </si>
  <si>
    <t>Kostnader for korttids-
opphold / ØHD</t>
  </si>
  <si>
    <t>Endring i kostnader for korttidsopphold / ØHD</t>
  </si>
  <si>
    <t>Antall døgn på 
sykehus per måned</t>
  </si>
  <si>
    <t>&lt;rel nullpunkt antall døgn på sykeshus per måned&gt;</t>
  </si>
  <si>
    <t>Antall antall døgn på sykehus per måned uten digital hjemmeoppfølging</t>
  </si>
  <si>
    <t>Kostnader for sykehusopphold</t>
  </si>
  <si>
    <t>Endring i kostnader 
for sykehusopphold</t>
  </si>
  <si>
    <r>
      <t>Totale kostnader</t>
    </r>
    <r>
      <rPr>
        <i/>
        <sz val="13"/>
        <rFont val="Arial"/>
        <family val="2"/>
      </rPr>
      <t xml:space="preserve"> (helsetjenester i hjemmet inkl kjøring +oppholdsdøgn)</t>
    </r>
  </si>
  <si>
    <r>
      <t>Total endring i kostnader</t>
    </r>
    <r>
      <rPr>
        <i/>
        <sz val="13"/>
        <rFont val="Arial"/>
        <family val="2"/>
      </rPr>
      <t xml:space="preserve"> (helsetjenester i hjemmet inkl kjøring + oppholdsdøgn)</t>
    </r>
  </si>
  <si>
    <t>Bruttogevinst</t>
  </si>
  <si>
    <t>Driftskostnader</t>
  </si>
  <si>
    <t>Nettogevinst</t>
  </si>
  <si>
    <t>Tiltaksgruppen/kontrolgruppen</t>
  </si>
  <si>
    <t>Rekrutteringskanal</t>
  </si>
  <si>
    <t>Rekrutteringsdiagnose</t>
  </si>
  <si>
    <t>Teknologi:</t>
  </si>
  <si>
    <t>Tiltak</t>
  </si>
  <si>
    <t>Fastlege</t>
  </si>
  <si>
    <t>KOLS</t>
  </si>
  <si>
    <t>Kontroll</t>
  </si>
  <si>
    <t>Sykehus</t>
  </si>
  <si>
    <t>Hjemmetjeneste/hjemmesykepleie</t>
  </si>
  <si>
    <t>Hjertesvikt</t>
  </si>
  <si>
    <t>Selvrekruttering</t>
  </si>
  <si>
    <t>Ernæring</t>
  </si>
  <si>
    <t>Bestillerkontor</t>
  </si>
  <si>
    <t>Primærhelseteam (PHT)</t>
  </si>
  <si>
    <t>Kreft</t>
  </si>
  <si>
    <t>Annet</t>
  </si>
  <si>
    <t>Avsluttet deltakelse</t>
  </si>
  <si>
    <t>Årsak til avsluttet deltakelse</t>
  </si>
  <si>
    <t>Ja</t>
  </si>
  <si>
    <t>Har deltatt i 18 måneder (fullført oppfølgingsperiode)</t>
  </si>
  <si>
    <t>Nei</t>
  </si>
  <si>
    <t>Teknologien var for krevende</t>
  </si>
  <si>
    <t>Ønsket ikke lenger å motta avstandsoppfølging</t>
  </si>
  <si>
    <t>Forverring av helsetilstand</t>
  </si>
  <si>
    <t>Modell for gevinstberegning</t>
  </si>
  <si>
    <t>Brukeropplevelse</t>
  </si>
  <si>
    <t>Død</t>
  </si>
  <si>
    <t>Beregnes mot nullpunkt</t>
  </si>
  <si>
    <t>Beregnes mot antatt forbruk</t>
  </si>
  <si>
    <t>Status samtykke</t>
  </si>
  <si>
    <t>Har ikke trukket samtykke. Kan motta spørreskjema og innhente registerdata til prosjektslutt</t>
  </si>
  <si>
    <t>Har ikke trukket samtykke. Kan ikke motta spørreskjema, men kan innhente registerdata til prosjektslutt</t>
  </si>
  <si>
    <t>Har trukket samtykke, behold innsamlet data. Kan ikke motta spørreskjema eller innhente nye registerdata</t>
  </si>
  <si>
    <t>Har trukket samtykke, slett alle innsamlede data</t>
  </si>
  <si>
    <t>Registrering av deltakere i utprøving av digital hjemmeoppfølging</t>
  </si>
  <si>
    <t>ID-nr i fagsystem</t>
  </si>
  <si>
    <t>Kostnad teknologi (1)</t>
  </si>
  <si>
    <t>Kostnad teknologi (2)</t>
  </si>
  <si>
    <t>Kostnad teknologi (3)</t>
  </si>
  <si>
    <t>Kostnad teknologi (4)</t>
  </si>
  <si>
    <t>Kostnad teknologi (5)</t>
  </si>
  <si>
    <t>Totale kostnader per bruker</t>
  </si>
  <si>
    <t>Totale kostnader tiltaksgruppe</t>
  </si>
  <si>
    <t>Støtteark for utregning av kostnader til kjøring</t>
  </si>
  <si>
    <t>Faktisk</t>
  </si>
  <si>
    <t>Forventet uten DHO</t>
  </si>
  <si>
    <t>Måling 4</t>
  </si>
  <si>
    <t>Måling 5</t>
  </si>
  <si>
    <t>Måling 6</t>
  </si>
  <si>
    <t>Måling 7</t>
  </si>
  <si>
    <t>Måling 8</t>
  </si>
  <si>
    <t>Måling 9</t>
  </si>
  <si>
    <t>Måling 10</t>
  </si>
  <si>
    <t>Måling 11</t>
  </si>
  <si>
    <t>Måling 12</t>
  </si>
  <si>
    <t>Måling 13</t>
  </si>
  <si>
    <t>Måling 14</t>
  </si>
  <si>
    <t>Måling 15</t>
  </si>
  <si>
    <t>Måling 16</t>
  </si>
  <si>
    <t>Måling 17</t>
  </si>
  <si>
    <t>Måling 18</t>
  </si>
  <si>
    <t>Måling 19</t>
  </si>
  <si>
    <t>Måling 20</t>
  </si>
  <si>
    <t>Måling 21</t>
  </si>
  <si>
    <t>Måling 22</t>
  </si>
  <si>
    <t>Måling 23</t>
  </si>
  <si>
    <t>Måling 24</t>
  </si>
  <si>
    <t>Dato for tildeling av tjeneste (DD.MM.ÅÅÅÅ)</t>
  </si>
  <si>
    <t>Antall minutter til kjøring</t>
  </si>
  <si>
    <t>Antatt antall minutter til kjøring uten DHO</t>
  </si>
  <si>
    <t>Støtteark til gevinstberegning per bruker</t>
  </si>
  <si>
    <t>Gevinst ISF</t>
  </si>
  <si>
    <t>Gevinst helsetjenester i hjemmet</t>
  </si>
  <si>
    <t>Gevinst kjøring</t>
  </si>
  <si>
    <t>Gevinst sykehusopphold</t>
  </si>
  <si>
    <t>Gevinst korttidsopphold/ ØHD</t>
  </si>
  <si>
    <t>Total gevinst per bruker</t>
  </si>
  <si>
    <t>Annet utstyr</t>
  </si>
  <si>
    <t xml:space="preserve">Her registreres kostnader for ny tjeneste (DHO) og evt andre kostnader. Fyll inn tall i de gule cellene, de hvite cellene er beregningsceller så her trengs det ikke å legge inn tall. </t>
  </si>
  <si>
    <t xml:space="preserve">Dette arket fylles ut første gang verktøyet tas i bruk og må oppdateres ved endringer i kostnader og teknologi. Her legges inn alle kostnader tilknyttet eksisterende tjenester, samt kostnader for utstyr til DHO. Fyll inn tall i de gule cellene, de hvite cellene er beregningsceller så her trengs det ikke å legge inn tall. </t>
  </si>
  <si>
    <t xml:space="preserve">Beregnes automatisk, her skal dere ikke legge inn tall.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</si>
</sst>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kr&quot;\ * #,##0.00_ ;_ &quot;kr&quot;\ * \-#,##0.00_ ;_ &quot;kr&quot;\ * &quot;-&quot;??_ ;_ @_ "/>
    <numFmt numFmtId="43" formatCode="_ * #,##0.00_ ;_ * \-#,##0.00_ ;_ * &quot;-&quot;??_ ;_ @_ "/>
    <numFmt numFmtId="164" formatCode="_-&quot;kr&quot;\ * #,##0_-;\-&quot;kr&quot;\ * #,##0_-;_-&quot;kr&quot;\ * &quot;-&quot;_-;_-@_-"/>
    <numFmt numFmtId="165" formatCode="_-* #,##0.00_-;\-* #,##0.00_-;_-* &quot;-&quot;??_-;_-@_-"/>
    <numFmt numFmtId="166" formatCode="_(* #,##0.00_);_(* \(#,##0.00\);_(* &quot;-&quot;??_);_(@_)"/>
    <numFmt numFmtId="167" formatCode="[$-414]mmm\.\ yy;@"/>
    <numFmt numFmtId="168" formatCode="_ &quot;kr&quot;\ * #,##0_ ;_ &quot;kr&quot;\ * \-#,##0_ ;_ &quot;kr&quot;\ * &quot;-&quot;??_ ;_ @_ "/>
    <numFmt numFmtId="169" formatCode="_ * #,##0_ ;_ * \-#,##0_ ;_ * &quot;-&quot;??_ ;_ @_ "/>
    <numFmt numFmtId="170" formatCode="_ &quot;kr&quot;\ * #,##0.0_ ;_ &quot;kr&quot;\ * \-#,##0.0_ ;_ &quot;kr&quot;\ * &quot;-&quot;??_ ;_ @_ "/>
    <numFmt numFmtId="171" formatCode="_-[$kr-414]\ * #,##0_-;\-[$kr-414]\ * #,##0_-;_-[$kr-414]\ * &quot;-&quot;??_-;_-@_-"/>
    <numFmt numFmtId="172" formatCode="0_ ;\-0\ "/>
    <numFmt numFmtId="173" formatCode="#,##0_ ;\-#,##0\ "/>
  </numFmts>
  <fonts count="62">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0070C0"/>
      <name val="Calibri"/>
      <family val="2"/>
      <scheme val="minor"/>
    </font>
    <font>
      <sz val="20"/>
      <color rgb="FF0070C0"/>
      <name val="Calibri"/>
      <family val="2"/>
      <scheme val="minor"/>
    </font>
    <font>
      <u/>
      <sz val="11"/>
      <color theme="10"/>
      <name val="Calibri"/>
      <family val="2"/>
      <scheme val="minor"/>
    </font>
    <font>
      <b/>
      <sz val="12"/>
      <color theme="0"/>
      <name val="Gill Sans MT"/>
      <family val="2"/>
    </font>
    <font>
      <b/>
      <sz val="24"/>
      <color rgb="FF002060"/>
      <name val="Gill Sans MT"/>
      <family val="2"/>
    </font>
    <font>
      <b/>
      <sz val="12"/>
      <color rgb="FF0070C0"/>
      <name val="Calibri"/>
      <family val="2"/>
      <scheme val="minor"/>
    </font>
    <font>
      <b/>
      <sz val="12"/>
      <color theme="1"/>
      <name val="Calibri"/>
      <family val="2"/>
      <scheme val="minor"/>
    </font>
    <font>
      <u/>
      <sz val="16"/>
      <color rgb="FF0070C0"/>
      <name val="Gill Sans MT"/>
      <family val="2"/>
    </font>
    <font>
      <b/>
      <sz val="11"/>
      <color theme="1"/>
      <name val="Calibri"/>
      <family val="2"/>
      <scheme val="minor"/>
    </font>
    <font>
      <b/>
      <sz val="16"/>
      <color theme="0"/>
      <name val="Gill Sans MT"/>
      <family val="2"/>
    </font>
    <font>
      <sz val="11"/>
      <name val="Calibri"/>
      <family val="2"/>
      <scheme val="minor"/>
    </font>
    <font>
      <b/>
      <sz val="14"/>
      <color theme="1"/>
      <name val="Calibri"/>
      <family val="2"/>
      <scheme val="minor"/>
    </font>
    <font>
      <b/>
      <sz val="16"/>
      <name val="Gill Sans MT"/>
      <family val="2"/>
    </font>
    <font>
      <b/>
      <sz val="12"/>
      <color theme="1"/>
      <name val="Times New Roman"/>
      <family val="1"/>
    </font>
    <font>
      <sz val="8"/>
      <name val="Calibri"/>
      <family val="2"/>
      <scheme val="minor"/>
    </font>
    <font>
      <b/>
      <sz val="11"/>
      <color rgb="FF3F3F3F"/>
      <name val="Calibri"/>
      <family val="2"/>
      <scheme val="minor"/>
    </font>
    <font>
      <sz val="11"/>
      <color rgb="FF006100"/>
      <name val="Calibri"/>
      <family val="2"/>
      <scheme val="minor"/>
    </font>
    <font>
      <sz val="24"/>
      <color theme="1"/>
      <name val="Gill Sans MT"/>
      <family val="2"/>
    </font>
    <font>
      <sz val="11"/>
      <color rgb="FF3F3F3F"/>
      <name val="Calibri"/>
      <family val="2"/>
      <scheme val="minor"/>
    </font>
    <font>
      <b/>
      <sz val="24"/>
      <color rgb="FF050538"/>
      <name val="Arial"/>
      <family val="2"/>
    </font>
    <font>
      <sz val="11"/>
      <color rgb="FF050538"/>
      <name val="Calibri"/>
      <family val="2"/>
      <scheme val="minor"/>
    </font>
    <font>
      <sz val="14"/>
      <color theme="1"/>
      <name val="Calibri"/>
      <family val="2"/>
      <scheme val="minor"/>
    </font>
    <font>
      <sz val="14"/>
      <color theme="1"/>
      <name val="Arial"/>
      <family val="2"/>
    </font>
    <font>
      <b/>
      <sz val="14"/>
      <color theme="1"/>
      <name val="Arial"/>
      <family val="2"/>
    </font>
    <font>
      <b/>
      <sz val="14"/>
      <color rgb="FF050538"/>
      <name val="Arial"/>
      <family val="2"/>
    </font>
    <font>
      <i/>
      <sz val="14"/>
      <color rgb="FF050538"/>
      <name val="Arial"/>
      <family val="2"/>
    </font>
    <font>
      <i/>
      <sz val="14"/>
      <color theme="1"/>
      <name val="Arial"/>
      <family val="2"/>
    </font>
    <font>
      <sz val="20"/>
      <color rgb="FF050538"/>
      <name val="Georgia"/>
      <family val="1"/>
    </font>
    <font>
      <sz val="20"/>
      <color theme="1"/>
      <name val="Georgia"/>
      <family val="1"/>
    </font>
    <font>
      <sz val="14"/>
      <color theme="1"/>
      <name val="Verdana"/>
      <family val="2"/>
    </font>
    <font>
      <b/>
      <sz val="14"/>
      <color theme="1"/>
      <name val="Verdana"/>
      <family val="2"/>
    </font>
    <font>
      <b/>
      <sz val="12"/>
      <color theme="1"/>
      <name val="Arial"/>
      <family val="2"/>
    </font>
    <font>
      <b/>
      <sz val="30"/>
      <color rgb="FF050538"/>
      <name val="Calibri"/>
      <family val="2"/>
      <scheme val="minor"/>
    </font>
    <font>
      <sz val="12"/>
      <color theme="1"/>
      <name val="Arial"/>
      <family val="2"/>
    </font>
    <font>
      <b/>
      <sz val="16"/>
      <color rgb="FF006100"/>
      <name val="Verdana"/>
      <family val="2"/>
    </font>
    <font>
      <b/>
      <sz val="13"/>
      <name val="Arial"/>
      <family val="2"/>
    </font>
    <font>
      <b/>
      <sz val="13"/>
      <color theme="1"/>
      <name val="Arial"/>
      <family val="2"/>
    </font>
    <font>
      <sz val="13"/>
      <color theme="1"/>
      <name val="Arial"/>
      <family val="2"/>
    </font>
    <font>
      <b/>
      <sz val="18"/>
      <color theme="1"/>
      <name val="Arial"/>
      <family val="2"/>
    </font>
    <font>
      <sz val="12"/>
      <name val="Arial"/>
      <family val="2"/>
    </font>
    <font>
      <sz val="12"/>
      <color theme="1"/>
      <name val="Calibri (Body)"/>
    </font>
    <font>
      <b/>
      <sz val="18"/>
      <color rgb="FF000000"/>
      <name val="Arial"/>
      <family val="2"/>
    </font>
    <font>
      <b/>
      <sz val="14"/>
      <color theme="0"/>
      <name val="Arial"/>
      <family val="2"/>
    </font>
    <font>
      <sz val="13"/>
      <name val="Arial"/>
      <family val="2"/>
    </font>
    <font>
      <i/>
      <sz val="13"/>
      <name val="Arial"/>
      <family val="2"/>
    </font>
    <font>
      <sz val="14"/>
      <name val="Verdana"/>
      <family val="2"/>
    </font>
    <font>
      <sz val="13"/>
      <color rgb="FF3F3F3F"/>
      <name val="Verdana"/>
      <family val="2"/>
    </font>
    <font>
      <sz val="13"/>
      <color rgb="FF000000"/>
      <name val="Verdana"/>
      <family val="2"/>
    </font>
    <font>
      <sz val="13"/>
      <color theme="1"/>
      <name val="Verdana"/>
      <family val="2"/>
    </font>
    <font>
      <sz val="16"/>
      <color rgb="FF444444"/>
      <name val="Arial"/>
      <family val="2"/>
    </font>
    <font>
      <u/>
      <sz val="14"/>
      <color rgb="FF050538"/>
      <name val="Arial"/>
      <family val="2"/>
    </font>
    <font>
      <sz val="16"/>
      <color theme="1"/>
      <name val="Arial"/>
      <family val="2"/>
    </font>
    <font>
      <sz val="14"/>
      <name val="Arial"/>
      <family val="2"/>
    </font>
    <font>
      <b/>
      <sz val="14"/>
      <name val="Arial"/>
      <family val="2"/>
    </font>
    <font>
      <b/>
      <sz val="14"/>
      <name val="Verdana"/>
      <family val="2"/>
    </font>
    <font>
      <sz val="14"/>
      <color rgb="FF050538"/>
      <name val="Arial"/>
      <family val="2"/>
    </font>
    <font>
      <sz val="13"/>
      <color rgb="FF000000"/>
      <name val="Helvetica Neue"/>
      <family val="2"/>
    </font>
    <font>
      <i/>
      <sz val="13"/>
      <color theme="1"/>
      <name val="Arial"/>
      <family val="2"/>
    </font>
  </fonts>
  <fills count="3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patternFill>
    </fill>
    <fill>
      <patternFill patternType="solid">
        <fgColor rgb="FFFFFFCC"/>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CC"/>
      </patternFill>
    </fill>
    <fill>
      <patternFill patternType="solid">
        <fgColor rgb="FFC6EFCE"/>
      </patternFill>
    </fill>
    <fill>
      <patternFill patternType="solid">
        <fgColor theme="6"/>
        <bgColor indexed="64"/>
      </patternFill>
    </fill>
    <fill>
      <patternFill patternType="solid">
        <fgColor theme="5" tint="0.79998168889431442"/>
        <bgColor indexed="64"/>
      </patternFill>
    </fill>
    <fill>
      <patternFill patternType="solid">
        <fgColor rgb="FFFFFFFF"/>
        <bgColor indexed="64"/>
      </patternFill>
    </fill>
    <fill>
      <patternFill patternType="solid">
        <fgColor rgb="FFD8E6F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AD6E7"/>
        <bgColor indexed="64"/>
      </patternFill>
    </fill>
    <fill>
      <patternFill patternType="solid">
        <fgColor theme="0"/>
        <bgColor rgb="FF000000"/>
      </patternFill>
    </fill>
    <fill>
      <patternFill patternType="solid">
        <fgColor rgb="FFF2F2F2"/>
        <bgColor rgb="FF000000"/>
      </patternFill>
    </fill>
    <fill>
      <patternFill patternType="solid">
        <fgColor rgb="FFF2F2F2"/>
        <bgColor indexed="64"/>
      </patternFill>
    </fill>
    <fill>
      <patternFill patternType="solid">
        <fgColor rgb="FFBDD7EE"/>
        <bgColor rgb="FF000000"/>
      </patternFill>
    </fill>
    <fill>
      <patternFill patternType="darkVertical">
        <fgColor theme="9" tint="0.59996337778862885"/>
        <bgColor theme="0"/>
      </patternFill>
    </fill>
    <fill>
      <patternFill patternType="solid">
        <fgColor theme="4" tint="0.39997558519241921"/>
        <bgColor indexed="64"/>
      </patternFill>
    </fill>
    <fill>
      <patternFill patternType="darkVertical">
        <fgColor theme="7" tint="0.59996337778862885"/>
        <bgColor theme="0"/>
      </patternFill>
    </fill>
    <fill>
      <patternFill patternType="darkVertical">
        <fgColor theme="5" tint="0.59996337778862885"/>
        <bgColor theme="0"/>
      </patternFill>
    </fill>
    <fill>
      <patternFill patternType="darkVertical">
        <fgColor theme="0" tint="-0.24994659260841701"/>
        <bgColor theme="0"/>
      </patternFill>
    </fill>
  </fills>
  <borders count="250">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theme="4" tint="0.59999389629810485"/>
      </left>
      <right style="dotted">
        <color theme="4" tint="0.59999389629810485"/>
      </right>
      <top style="dotted">
        <color theme="4" tint="0.59999389629810485"/>
      </top>
      <bottom style="dotted">
        <color theme="4" tint="0.5999938962981048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tted">
        <color theme="4" tint="0.59999389629810485"/>
      </right>
      <top style="dotted">
        <color theme="4" tint="0.59999389629810485"/>
      </top>
      <bottom style="dotted">
        <color theme="4" tint="0.5999938962981048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4" tint="0.59999389629810485"/>
      </left>
      <right style="dotted">
        <color theme="4" tint="0.59999389629810485"/>
      </right>
      <top/>
      <bottom style="dotted">
        <color theme="4" tint="0.59999389629810485"/>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medium">
        <color indexed="64"/>
      </bottom>
      <diagonal/>
    </border>
    <border>
      <left style="dotted">
        <color theme="4" tint="0.59999389629810485"/>
      </left>
      <right style="thin">
        <color indexed="64"/>
      </right>
      <top/>
      <bottom style="dotted">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dotted">
        <color theme="4" tint="0.59999389629810485"/>
      </right>
      <top/>
      <bottom style="dotted">
        <color theme="4" tint="0.59999389629810485"/>
      </bottom>
      <diagonal/>
    </border>
    <border>
      <left style="thin">
        <color rgb="FF3F3F3F"/>
      </left>
      <right style="thin">
        <color rgb="FF3F3F3F"/>
      </right>
      <top/>
      <bottom style="thin">
        <color rgb="FF3F3F3F"/>
      </bottom>
      <diagonal/>
    </border>
    <border>
      <left style="thin">
        <color indexed="64"/>
      </left>
      <right/>
      <top style="thin">
        <color indexed="64"/>
      </top>
      <bottom style="medium">
        <color indexed="64"/>
      </bottom>
      <diagonal/>
    </border>
    <border>
      <left style="thin">
        <color indexed="64"/>
      </left>
      <right/>
      <top/>
      <bottom style="dotted">
        <color theme="4" tint="0.59999389629810485"/>
      </bottom>
      <diagonal/>
    </border>
    <border>
      <left style="thin">
        <color indexed="64"/>
      </left>
      <right style="dotted">
        <color theme="4" tint="0.59999389629810485"/>
      </right>
      <top style="medium">
        <color indexed="64"/>
      </top>
      <bottom style="dotted">
        <color theme="4" tint="0.59999389629810485"/>
      </bottom>
      <diagonal/>
    </border>
    <border>
      <left style="thin">
        <color indexed="64"/>
      </left>
      <right style="medium">
        <color indexed="64"/>
      </right>
      <top/>
      <bottom style="thin">
        <color indexed="64"/>
      </bottom>
      <diagonal/>
    </border>
    <border>
      <left style="medium">
        <color indexed="64"/>
      </left>
      <right style="dotted">
        <color theme="4" tint="0.59999389629810485"/>
      </right>
      <top/>
      <bottom style="dotted">
        <color theme="4" tint="0.59999389629810485"/>
      </bottom>
      <diagonal/>
    </border>
    <border>
      <left style="thin">
        <color rgb="FF3F3F3F"/>
      </left>
      <right/>
      <top/>
      <bottom style="thin">
        <color rgb="FF3F3F3F"/>
      </bottom>
      <diagonal/>
    </border>
    <border>
      <left/>
      <right style="medium">
        <color indexed="64"/>
      </right>
      <top/>
      <bottom style="dotted">
        <color theme="4" tint="0.59999389629810485"/>
      </bottom>
      <diagonal/>
    </border>
    <border>
      <left/>
      <right style="thin">
        <color indexed="64"/>
      </right>
      <top/>
      <bottom style="dotted">
        <color theme="4" tint="0.59999389629810485"/>
      </bottom>
      <diagonal/>
    </border>
    <border>
      <left/>
      <right style="thin">
        <color indexed="64"/>
      </right>
      <top style="medium">
        <color indexed="64"/>
      </top>
      <bottom style="dotted">
        <color theme="4" tint="0.59999389629810485"/>
      </bottom>
      <diagonal/>
    </border>
    <border>
      <left style="thin">
        <color indexed="64"/>
      </left>
      <right style="dotted">
        <color theme="4" tint="0.59999389629810485"/>
      </right>
      <top/>
      <bottom style="dotted">
        <color theme="4" tint="0.59999389629810485"/>
      </bottom>
      <diagonal/>
    </border>
    <border>
      <left/>
      <right style="hair">
        <color indexed="64"/>
      </right>
      <top/>
      <bottom style="medium">
        <color indexed="64"/>
      </bottom>
      <diagonal/>
    </border>
    <border>
      <left/>
      <right/>
      <top/>
      <bottom style="dotted">
        <color theme="4" tint="0.59999389629810485"/>
      </bottom>
      <diagonal/>
    </border>
    <border>
      <left style="thin">
        <color indexed="64"/>
      </left>
      <right/>
      <top style="medium">
        <color indexed="64"/>
      </top>
      <bottom style="dotted">
        <color theme="4" tint="0.59999389629810485"/>
      </bottom>
      <diagonal/>
    </border>
    <border>
      <left style="thin">
        <color indexed="64"/>
      </left>
      <right style="thin">
        <color indexed="64"/>
      </right>
      <top style="medium">
        <color indexed="64"/>
      </top>
      <bottom style="dotted">
        <color theme="4" tint="0.59999389629810485"/>
      </bottom>
      <diagonal/>
    </border>
    <border>
      <left style="thin">
        <color indexed="64"/>
      </left>
      <right style="thin">
        <color indexed="64"/>
      </right>
      <top/>
      <bottom style="dotted">
        <color theme="4" tint="0.59999389629810485"/>
      </bottom>
      <diagonal/>
    </border>
    <border>
      <left/>
      <right style="thin">
        <color indexed="64"/>
      </right>
      <top style="medium">
        <color indexed="64"/>
      </top>
      <bottom style="medium">
        <color indexed="64"/>
      </bottom>
      <diagonal/>
    </border>
    <border>
      <left style="dotted">
        <color theme="4" tint="0.59999389629810485"/>
      </left>
      <right/>
      <top/>
      <bottom style="dotted">
        <color theme="4" tint="0.59999389629810485"/>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1"/>
      </top>
      <bottom/>
      <diagonal/>
    </border>
    <border>
      <left style="thin">
        <color theme="0"/>
      </left>
      <right style="thin">
        <color theme="0"/>
      </right>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0"/>
      </left>
      <right style="thin">
        <color theme="0"/>
      </right>
      <top style="thin">
        <color theme="0"/>
      </top>
      <bottom/>
      <diagonal/>
    </border>
    <border>
      <left/>
      <right/>
      <top style="thin">
        <color theme="1"/>
      </top>
      <bottom style="thin">
        <color theme="0" tint="-0.34998626667073579"/>
      </bottom>
      <diagonal/>
    </border>
    <border>
      <left/>
      <right style="thin">
        <color theme="1"/>
      </right>
      <top style="thin">
        <color theme="1"/>
      </top>
      <bottom style="thin">
        <color theme="0" tint="-0.34998626667073579"/>
      </bottom>
      <diagonal/>
    </border>
    <border>
      <left style="thin">
        <color theme="1"/>
      </left>
      <right/>
      <top style="thin">
        <color theme="1"/>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style="thin">
        <color theme="1"/>
      </right>
      <top/>
      <bottom style="thin">
        <color theme="0" tint="-0.34998626667073579"/>
      </bottom>
      <diagonal/>
    </border>
    <border>
      <left style="thin">
        <color theme="1"/>
      </left>
      <right/>
      <top/>
      <bottom style="thin">
        <color theme="0" tint="-0.34998626667073579"/>
      </bottom>
      <diagonal/>
    </border>
    <border>
      <left/>
      <right style="thin">
        <color theme="1"/>
      </right>
      <top style="thin">
        <color theme="0" tint="-0.34998626667073579"/>
      </top>
      <bottom style="thin">
        <color theme="0" tint="-0.34998626667073579"/>
      </bottom>
      <diagonal/>
    </border>
    <border>
      <left style="thin">
        <color theme="1"/>
      </left>
      <right/>
      <top style="thin">
        <color theme="0" tint="-0.34998626667073579"/>
      </top>
      <bottom style="thin">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double">
        <color theme="0" tint="-0.34998626667073579"/>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diagonal/>
    </border>
    <border>
      <left/>
      <right style="medium">
        <color indexed="64"/>
      </right>
      <top style="thin">
        <color theme="0"/>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style="thin">
        <color theme="0" tint="-0.34998626667073579"/>
      </top>
      <bottom/>
      <diagonal/>
    </border>
    <border>
      <left style="thin">
        <color indexed="64"/>
      </left>
      <right/>
      <top/>
      <bottom style="thin">
        <color theme="0" tint="-0.34998626667073579"/>
      </bottom>
      <diagonal/>
    </border>
    <border>
      <left/>
      <right/>
      <top style="thin">
        <color theme="0" tint="-0.249977111117893"/>
      </top>
      <bottom/>
      <diagonal/>
    </border>
    <border>
      <left style="thin">
        <color indexed="64"/>
      </left>
      <right/>
      <top style="thin">
        <color theme="0" tint="-0.249977111117893"/>
      </top>
      <bottom/>
      <diagonal/>
    </border>
    <border>
      <left/>
      <right style="thin">
        <color rgb="FFB2B2B2"/>
      </right>
      <top/>
      <bottom/>
      <diagonal/>
    </border>
    <border>
      <left style="thin">
        <color theme="1"/>
      </left>
      <right/>
      <top/>
      <bottom/>
      <diagonal/>
    </border>
    <border>
      <left style="thin">
        <color theme="1"/>
      </left>
      <right style="thin">
        <color theme="1"/>
      </right>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bottom style="dotted">
        <color theme="4" tint="0.59999389629810485"/>
      </bottom>
      <diagonal/>
    </border>
    <border>
      <left style="thin">
        <color theme="0" tint="-0.34998626667073579"/>
      </left>
      <right style="thin">
        <color theme="0" tint="-0.34998626667073579"/>
      </right>
      <top style="dotted">
        <color theme="4" tint="0.59999389629810485"/>
      </top>
      <bottom style="dotted">
        <color theme="4" tint="0.59999389629810485"/>
      </bottom>
      <diagonal/>
    </border>
    <border>
      <left style="thin">
        <color indexed="64"/>
      </left>
      <right style="thin">
        <color theme="0" tint="-0.34998626667073579"/>
      </right>
      <top style="medium">
        <color indexed="64"/>
      </top>
      <bottom style="medium">
        <color indexed="64"/>
      </bottom>
      <diagonal/>
    </border>
    <border>
      <left/>
      <right style="thin">
        <color theme="0" tint="-0.34998626667073579"/>
      </right>
      <top style="medium">
        <color indexed="64"/>
      </top>
      <bottom style="medium">
        <color indexed="64"/>
      </bottom>
      <diagonal/>
    </border>
    <border>
      <left/>
      <right style="thin">
        <color theme="0" tint="-0.34998626667073579"/>
      </right>
      <top/>
      <bottom style="dotted">
        <color rgb="FFBDD7EE"/>
      </bottom>
      <diagonal/>
    </border>
    <border>
      <left/>
      <right style="thin">
        <color theme="0" tint="-0.34998626667073579"/>
      </right>
      <top style="dotted">
        <color rgb="FFBDD7EE"/>
      </top>
      <bottom style="dotted">
        <color rgb="FFBDD7EE"/>
      </bottom>
      <diagonal/>
    </border>
    <border>
      <left style="thin">
        <color theme="0" tint="-0.34998626667073579"/>
      </left>
      <right style="medium">
        <color theme="1"/>
      </right>
      <top style="medium">
        <color indexed="64"/>
      </top>
      <bottom style="medium">
        <color indexed="64"/>
      </bottom>
      <diagonal/>
    </border>
    <border>
      <left style="thin">
        <color theme="0" tint="-0.34998626667073579"/>
      </left>
      <right style="medium">
        <color theme="1"/>
      </right>
      <top/>
      <bottom style="dotted">
        <color theme="4" tint="0.59999389629810485"/>
      </bottom>
      <diagonal/>
    </border>
    <border>
      <left style="thin">
        <color indexed="64"/>
      </left>
      <right style="thin">
        <color theme="0" tint="-0.34998626667073579"/>
      </right>
      <top style="dotted">
        <color theme="4" tint="0.59999389629810485"/>
      </top>
      <bottom style="dotted">
        <color theme="4" tint="0.59999389629810485"/>
      </bottom>
      <diagonal/>
    </border>
    <border>
      <left/>
      <right style="medium">
        <color theme="1"/>
      </right>
      <top style="medium">
        <color indexed="64"/>
      </top>
      <bottom style="medium">
        <color indexed="64"/>
      </bottom>
      <diagonal/>
    </border>
    <border>
      <left/>
      <right style="medium">
        <color theme="1"/>
      </right>
      <top/>
      <bottom style="dotted">
        <color theme="4" tint="0.59999389629810485"/>
      </bottom>
      <diagonal/>
    </border>
    <border>
      <left style="thin">
        <color indexed="64"/>
      </left>
      <right style="thin">
        <color theme="0" tint="-0.34998626667073579"/>
      </right>
      <top/>
      <bottom style="dotted">
        <color theme="4" tint="0.59999389629810485"/>
      </bottom>
      <diagonal/>
    </border>
    <border>
      <left style="thin">
        <color theme="1"/>
      </left>
      <right style="thin">
        <color theme="0" tint="-0.34998626667073579"/>
      </right>
      <top style="thin">
        <color theme="1"/>
      </top>
      <bottom style="medium">
        <color theme="1"/>
      </bottom>
      <diagonal/>
    </border>
    <border>
      <left style="thin">
        <color theme="1"/>
      </left>
      <right style="thin">
        <color theme="0" tint="-0.34998626667073579"/>
      </right>
      <top/>
      <bottom/>
      <diagonal/>
    </border>
    <border>
      <left/>
      <right style="medium">
        <color theme="1"/>
      </right>
      <top style="thin">
        <color theme="1"/>
      </top>
      <bottom style="medium">
        <color theme="1"/>
      </bottom>
      <diagonal/>
    </border>
    <border>
      <left/>
      <right style="medium">
        <color theme="1"/>
      </right>
      <top/>
      <bottom/>
      <diagonal/>
    </border>
    <border>
      <left style="thin">
        <color theme="0" tint="-0.34998626667073579"/>
      </left>
      <right style="thin">
        <color theme="0" tint="-0.34998626667073579"/>
      </right>
      <top style="thin">
        <color theme="1"/>
      </top>
      <bottom style="medium">
        <color theme="1"/>
      </bottom>
      <diagonal/>
    </border>
    <border>
      <left style="thin">
        <color theme="0" tint="-0.34998626667073579"/>
      </left>
      <right style="thin">
        <color theme="0" tint="-0.34998626667073579"/>
      </right>
      <top/>
      <bottom/>
      <diagonal/>
    </border>
    <border>
      <left/>
      <right style="thin">
        <color theme="0" tint="-0.34998626667073579"/>
      </right>
      <top/>
      <bottom style="hair">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hair">
        <color indexed="64"/>
      </bottom>
      <diagonal/>
    </border>
    <border>
      <left style="thin">
        <color theme="0" tint="-0.34998626667073579"/>
      </left>
      <right style="thin">
        <color theme="0" tint="-0.34998626667073579"/>
      </right>
      <top/>
      <bottom style="medium">
        <color indexed="64"/>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theme="1"/>
      </top>
      <bottom style="medium">
        <color theme="1"/>
      </bottom>
      <diagonal/>
    </border>
    <border>
      <left style="medium">
        <color theme="1"/>
      </left>
      <right style="thin">
        <color theme="0" tint="-0.34998626667073579"/>
      </right>
      <top style="medium">
        <color indexed="64"/>
      </top>
      <bottom style="medium">
        <color indexed="64"/>
      </bottom>
      <diagonal/>
    </border>
    <border>
      <left/>
      <right style="medium">
        <color theme="1"/>
      </right>
      <top/>
      <bottom style="medium">
        <color theme="1"/>
      </bottom>
      <diagonal/>
    </border>
    <border>
      <left style="medium">
        <color indexed="64"/>
      </left>
      <right style="medium">
        <color theme="1"/>
      </right>
      <top style="medium">
        <color theme="1"/>
      </top>
      <bottom style="thin">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style="thin">
        <color indexed="64"/>
      </top>
      <bottom/>
      <diagonal/>
    </border>
    <border>
      <left style="medium">
        <color indexed="64"/>
      </left>
      <right style="medium">
        <color theme="1"/>
      </right>
      <top style="thin">
        <color indexed="64"/>
      </top>
      <bottom style="medium">
        <color indexed="64"/>
      </bottom>
      <diagonal/>
    </border>
    <border>
      <left style="medium">
        <color indexed="64"/>
      </left>
      <right style="medium">
        <color theme="1"/>
      </right>
      <top/>
      <bottom style="thin">
        <color indexed="64"/>
      </bottom>
      <diagonal/>
    </border>
    <border>
      <left style="medium">
        <color indexed="64"/>
      </left>
      <right style="medium">
        <color theme="1"/>
      </right>
      <top/>
      <bottom/>
      <diagonal/>
    </border>
    <border>
      <left style="medium">
        <color indexed="64"/>
      </left>
      <right style="medium">
        <color theme="1"/>
      </right>
      <top style="medium">
        <color indexed="64"/>
      </top>
      <bottom style="medium">
        <color indexed="64"/>
      </bottom>
      <diagonal/>
    </border>
    <border>
      <left style="medium">
        <color indexed="64"/>
      </left>
      <right style="medium">
        <color theme="1"/>
      </right>
      <top style="medium">
        <color theme="1"/>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theme="1"/>
      </right>
      <top/>
      <bottom style="thin">
        <color theme="0" tint="-0.34998626667073579"/>
      </bottom>
      <diagonal/>
    </border>
    <border>
      <left style="medium">
        <color indexed="64"/>
      </left>
      <right style="medium">
        <color theme="1"/>
      </right>
      <top style="medium">
        <color indexed="64"/>
      </top>
      <bottom style="thin">
        <color theme="0" tint="-0.34998626667073579"/>
      </bottom>
      <diagonal/>
    </border>
    <border>
      <left/>
      <right style="hair">
        <color indexed="64"/>
      </right>
      <top style="medium">
        <color indexed="64"/>
      </top>
      <bottom style="thin">
        <color theme="0" tint="-0.34998626667073579"/>
      </bottom>
      <diagonal/>
    </border>
    <border>
      <left style="medium">
        <color indexed="64"/>
      </left>
      <right style="medium">
        <color theme="1"/>
      </right>
      <top/>
      <bottom style="medium">
        <color indexed="64"/>
      </bottom>
      <diagonal/>
    </border>
    <border>
      <left style="medium">
        <color theme="1"/>
      </left>
      <right style="medium">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hair">
        <color indexed="64"/>
      </bottom>
      <diagonal/>
    </border>
    <border>
      <left style="thin">
        <color theme="0" tint="-0.34998626667073579"/>
      </left>
      <right/>
      <top/>
      <bottom style="medium">
        <color indexed="64"/>
      </bottom>
      <diagonal/>
    </border>
    <border>
      <left/>
      <right/>
      <top style="medium">
        <color indexed="64"/>
      </top>
      <bottom style="thin">
        <color theme="0" tint="-0.34998626667073579"/>
      </bottom>
      <diagonal/>
    </border>
    <border>
      <left/>
      <right/>
      <top/>
      <bottom style="hair">
        <color indexed="64"/>
      </bottom>
      <diagonal/>
    </border>
    <border>
      <left style="medium">
        <color theme="1"/>
      </left>
      <right style="medium">
        <color indexed="64"/>
      </right>
      <top/>
      <bottom style="hair">
        <color indexed="64"/>
      </bottom>
      <diagonal/>
    </border>
    <border>
      <left style="medium">
        <color theme="1"/>
      </left>
      <right style="medium">
        <color indexed="64"/>
      </right>
      <top/>
      <bottom/>
      <diagonal/>
    </border>
    <border>
      <left style="medium">
        <color theme="1"/>
      </left>
      <right style="medium">
        <color indexed="64"/>
      </right>
      <top/>
      <bottom style="medium">
        <color indexed="64"/>
      </bottom>
      <diagonal/>
    </border>
    <border>
      <left style="medium">
        <color theme="1"/>
      </left>
      <right style="medium">
        <color indexed="64"/>
      </right>
      <top style="thin">
        <color indexed="64"/>
      </top>
      <bottom style="medium">
        <color indexed="64"/>
      </bottom>
      <diagonal/>
    </border>
    <border>
      <left style="medium">
        <color indexed="64"/>
      </left>
      <right style="medium">
        <color theme="1"/>
      </right>
      <top style="medium">
        <color indexed="64"/>
      </top>
      <bottom style="medium">
        <color theme="1"/>
      </bottom>
      <diagonal/>
    </border>
    <border>
      <left/>
      <right style="hair">
        <color indexed="64"/>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theme="0"/>
      </left>
      <right/>
      <top style="medium">
        <color theme="1"/>
      </top>
      <bottom style="medium">
        <color theme="1"/>
      </bottom>
      <diagonal/>
    </border>
    <border>
      <left style="medium">
        <color theme="0"/>
      </left>
      <right/>
      <top/>
      <bottom/>
      <diagonal/>
    </border>
    <border>
      <left style="medium">
        <color theme="0"/>
      </left>
      <right style="medium">
        <color theme="0"/>
      </right>
      <top style="medium">
        <color theme="1"/>
      </top>
      <bottom style="medium">
        <color theme="1"/>
      </bottom>
      <diagonal/>
    </border>
    <border>
      <left/>
      <right style="hair">
        <color indexed="64"/>
      </right>
      <top/>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top style="medium">
        <color indexed="64"/>
      </top>
      <bottom/>
      <diagonal/>
    </border>
    <border>
      <left/>
      <right style="medium">
        <color theme="0"/>
      </right>
      <top/>
      <bottom/>
      <diagonal/>
    </border>
    <border>
      <left style="medium">
        <color theme="0"/>
      </left>
      <right style="medium">
        <color theme="0"/>
      </right>
      <top style="medium">
        <color indexed="64"/>
      </top>
      <bottom/>
      <diagonal/>
    </border>
    <border>
      <left/>
      <right style="hair">
        <color indexed="64"/>
      </right>
      <top style="medium">
        <color theme="1"/>
      </top>
      <bottom style="hair">
        <color indexed="64"/>
      </bottom>
      <diagonal/>
    </border>
    <border>
      <left/>
      <right/>
      <top style="medium">
        <color theme="1"/>
      </top>
      <bottom style="hair">
        <color indexed="64"/>
      </bottom>
      <diagonal/>
    </border>
    <border>
      <left style="medium">
        <color theme="1"/>
      </left>
      <right style="medium">
        <color indexed="64"/>
      </right>
      <top style="medium">
        <color indexed="64"/>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medium">
        <color theme="1"/>
      </top>
      <bottom style="thin">
        <color theme="1"/>
      </bottom>
      <diagonal/>
    </border>
    <border>
      <left style="medium">
        <color indexed="64"/>
      </left>
      <right style="medium">
        <color theme="1"/>
      </right>
      <top style="thin">
        <color theme="1"/>
      </top>
      <bottom style="thin">
        <color theme="0" tint="-0.34998626667073579"/>
      </bottom>
      <diagonal/>
    </border>
    <border>
      <left style="medium">
        <color theme="1"/>
      </left>
      <right style="hair">
        <color indexed="64"/>
      </right>
      <top style="medium">
        <color theme="1"/>
      </top>
      <bottom style="thin">
        <color theme="0" tint="-0.34998626667073579"/>
      </bottom>
      <diagonal/>
    </border>
    <border>
      <left style="hair">
        <color indexed="64"/>
      </left>
      <right style="hair">
        <color indexed="64"/>
      </right>
      <top style="medium">
        <color theme="1"/>
      </top>
      <bottom style="thin">
        <color theme="0" tint="-0.34998626667073579"/>
      </bottom>
      <diagonal/>
    </border>
    <border>
      <left/>
      <right style="medium">
        <color theme="1"/>
      </right>
      <top style="medium">
        <color theme="1"/>
      </top>
      <bottom style="thin">
        <color theme="0" tint="-0.34998626667073579"/>
      </bottom>
      <diagonal/>
    </border>
    <border>
      <left style="medium">
        <color theme="1"/>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medium">
        <color theme="1"/>
      </right>
      <top style="thin">
        <color theme="0" tint="-0.34998626667073579"/>
      </top>
      <bottom style="thin">
        <color theme="0" tint="-0.34998626667073579"/>
      </bottom>
      <diagonal/>
    </border>
    <border>
      <left style="hair">
        <color indexed="64"/>
      </left>
      <right style="hair">
        <color indexed="64"/>
      </right>
      <top style="medium">
        <color indexed="64"/>
      </top>
      <bottom style="thin">
        <color theme="0" tint="-0.34998626667073579"/>
      </bottom>
      <diagonal/>
    </border>
    <border>
      <left style="medium">
        <color theme="1"/>
      </left>
      <right style="medium">
        <color indexed="64"/>
      </right>
      <top style="medium">
        <color theme="1"/>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right/>
      <top style="thin">
        <color theme="0"/>
      </top>
      <bottom style="thin">
        <color theme="0"/>
      </bottom>
      <diagonal/>
    </border>
    <border>
      <left style="medium">
        <color theme="1"/>
      </left>
      <right style="hair">
        <color indexed="64"/>
      </right>
      <top style="thin">
        <color theme="0" tint="-0.34998626667073579"/>
      </top>
      <bottom style="medium">
        <color indexed="64"/>
      </bottom>
      <diagonal/>
    </border>
    <border>
      <left style="medium">
        <color theme="1"/>
      </left>
      <right style="hair">
        <color indexed="64"/>
      </right>
      <top style="thin">
        <color theme="0" tint="-0.34998626667073579"/>
      </top>
      <bottom/>
      <diagonal/>
    </border>
    <border>
      <left style="hair">
        <color indexed="64"/>
      </left>
      <right/>
      <top style="medium">
        <color indexed="64"/>
      </top>
      <bottom style="medium">
        <color indexed="64"/>
      </bottom>
      <diagonal/>
    </border>
    <border>
      <left style="medium">
        <color theme="1"/>
      </left>
      <right/>
      <top style="medium">
        <color indexed="64"/>
      </top>
      <bottom style="medium">
        <color indexed="64"/>
      </bottom>
      <diagonal/>
    </border>
    <border>
      <left/>
      <right style="hair">
        <color indexed="64"/>
      </right>
      <top style="medium">
        <color theme="1"/>
      </top>
      <bottom/>
      <diagonal/>
    </border>
    <border>
      <left/>
      <right style="medium">
        <color theme="1"/>
      </right>
      <top style="medium">
        <color indexed="64"/>
      </top>
      <bottom style="thin">
        <color theme="0" tint="-0.34998626667073579"/>
      </bottom>
      <diagonal/>
    </border>
    <border>
      <left style="medium">
        <color theme="1"/>
      </left>
      <right/>
      <top/>
      <bottom/>
      <diagonal/>
    </border>
    <border>
      <left/>
      <right style="medium">
        <color theme="1"/>
      </right>
      <top style="thin">
        <color theme="0" tint="-0.34998626667073579"/>
      </top>
      <bottom style="thin">
        <color theme="0" tint="-0.34998626667073579"/>
      </bottom>
      <diagonal/>
    </border>
    <border>
      <left style="medium">
        <color theme="1"/>
      </left>
      <right/>
      <top style="thin">
        <color indexed="64"/>
      </top>
      <bottom style="medium">
        <color indexed="64"/>
      </bottom>
      <diagonal/>
    </border>
    <border>
      <left/>
      <right style="medium">
        <color theme="1"/>
      </right>
      <top style="thin">
        <color theme="0" tint="-0.34998626667073579"/>
      </top>
      <bottom style="medium">
        <color indexed="64"/>
      </bottom>
      <diagonal/>
    </border>
    <border>
      <left/>
      <right style="medium">
        <color theme="0" tint="-0.34998626667073579"/>
      </right>
      <top style="medium">
        <color indexed="64"/>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indexed="64"/>
      </bottom>
      <diagonal/>
    </border>
    <border>
      <left style="medium">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medium">
        <color theme="1"/>
      </right>
      <top style="thin">
        <color theme="0" tint="-0.34998626667073579"/>
      </top>
      <bottom/>
      <diagonal/>
    </border>
    <border>
      <left style="medium">
        <color theme="0" tint="-0.34998626667073579"/>
      </left>
      <right style="medium">
        <color theme="1"/>
      </right>
      <top/>
      <bottom/>
      <diagonal/>
    </border>
    <border>
      <left/>
      <right/>
      <top style="medium">
        <color theme="1"/>
      </top>
      <bottom/>
      <diagonal/>
    </border>
    <border>
      <left style="medium">
        <color theme="1"/>
      </left>
      <right/>
      <top style="medium">
        <color indexed="64"/>
      </top>
      <bottom/>
      <diagonal/>
    </border>
    <border>
      <left style="medium">
        <color theme="1"/>
      </left>
      <right/>
      <top/>
      <bottom style="medium">
        <color theme="1"/>
      </bottom>
      <diagonal/>
    </border>
    <border>
      <left style="medium">
        <color theme="0" tint="-0.34998626667073579"/>
      </left>
      <right/>
      <top style="thin">
        <color theme="0" tint="-0.34998626667073579"/>
      </top>
      <bottom style="medium">
        <color theme="1"/>
      </bottom>
      <diagonal/>
    </border>
    <border>
      <left/>
      <right style="thin">
        <color theme="0" tint="-0.34998626667073579"/>
      </right>
      <top/>
      <bottom style="medium">
        <color theme="1"/>
      </bottom>
      <diagonal/>
    </border>
    <border>
      <left style="medium">
        <color theme="1"/>
      </left>
      <right/>
      <top/>
      <bottom style="thin">
        <color indexed="64"/>
      </bottom>
      <diagonal/>
    </border>
    <border>
      <left/>
      <right/>
      <top/>
      <bottom style="medium">
        <color theme="1"/>
      </bottom>
      <diagonal/>
    </border>
    <border>
      <left style="thin">
        <color theme="0" tint="-0.34998626667073579"/>
      </left>
      <right style="medium">
        <color theme="1"/>
      </right>
      <top/>
      <bottom/>
      <diagonal/>
    </border>
    <border>
      <left/>
      <right/>
      <top style="thin">
        <color theme="1"/>
      </top>
      <bottom/>
      <diagonal/>
    </border>
    <border>
      <left/>
      <right style="thin">
        <color indexed="64"/>
      </right>
      <top style="medium">
        <color theme="1"/>
      </top>
      <bottom style="medium">
        <color theme="1"/>
      </bottom>
      <diagonal/>
    </border>
    <border>
      <left/>
      <right/>
      <top/>
      <bottom style="thin">
        <color theme="0" tint="-0.499984740745262"/>
      </bottom>
      <diagonal/>
    </border>
    <border>
      <left style="thin">
        <color rgb="FFB2B2B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left>
      <right/>
      <top style="thin">
        <color theme="0" tint="-0.34998626667073579"/>
      </top>
      <bottom/>
      <diagonal/>
    </border>
    <border>
      <left/>
      <right style="thin">
        <color theme="0"/>
      </right>
      <top style="thin">
        <color theme="0" tint="-0.34998626667073579"/>
      </top>
      <bottom/>
      <diagonal/>
    </border>
    <border>
      <left/>
      <right/>
      <top style="thin">
        <color theme="1"/>
      </top>
      <bottom style="medium">
        <color theme="1"/>
      </bottom>
      <diagonal/>
    </border>
  </borders>
  <cellStyleXfs count="16">
    <xf numFmtId="0" fontId="0"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19" fillId="5" borderId="44" applyNumberFormat="0" applyAlignment="0" applyProtection="0"/>
    <xf numFmtId="0" fontId="2" fillId="14" borderId="45" applyNumberFormat="0" applyFont="0" applyAlignment="0" applyProtection="0"/>
    <xf numFmtId="0" fontId="20" fillId="15" borderId="0" applyNumberFormat="0" applyBorder="0" applyAlignment="0" applyProtection="0"/>
  </cellStyleXfs>
  <cellXfs count="676">
    <xf numFmtId="0" fontId="0" fillId="0" borderId="0" xfId="0"/>
    <xf numFmtId="0" fontId="0" fillId="0" borderId="15" xfId="0" applyBorder="1"/>
    <xf numFmtId="0" fontId="0" fillId="0" borderId="16" xfId="0" applyBorder="1"/>
    <xf numFmtId="0" fontId="0" fillId="6" borderId="26" xfId="1" applyNumberFormat="1" applyFont="1" applyFill="1" applyBorder="1" applyAlignment="1" applyProtection="1">
      <alignment horizontal="center" vertical="center"/>
      <protection locked="0"/>
    </xf>
    <xf numFmtId="0" fontId="0" fillId="0" borderId="0" xfId="0" applyAlignment="1">
      <alignment vertical="center"/>
    </xf>
    <xf numFmtId="0" fontId="0" fillId="3" borderId="0" xfId="0" applyFill="1" applyAlignment="1">
      <alignment horizontal="center" vertical="center" wrapText="1"/>
    </xf>
    <xf numFmtId="0" fontId="12" fillId="0" borderId="0" xfId="0" applyFont="1"/>
    <xf numFmtId="0" fontId="0" fillId="0" borderId="17" xfId="0" applyBorder="1"/>
    <xf numFmtId="0" fontId="0" fillId="0" borderId="18" xfId="0" applyBorder="1"/>
    <xf numFmtId="0" fontId="0" fillId="0" borderId="19" xfId="0" applyBorder="1"/>
    <xf numFmtId="0" fontId="0" fillId="0" borderId="12" xfId="0" applyBorder="1"/>
    <xf numFmtId="0" fontId="0" fillId="0" borderId="13" xfId="0" applyBorder="1"/>
    <xf numFmtId="0" fontId="0" fillId="0" borderId="14" xfId="0" applyBorder="1"/>
    <xf numFmtId="44" fontId="0" fillId="0" borderId="14" xfId="1" applyFont="1" applyBorder="1"/>
    <xf numFmtId="0" fontId="0" fillId="0" borderId="39" xfId="0" applyBorder="1"/>
    <xf numFmtId="0" fontId="0" fillId="0" borderId="42" xfId="0" applyBorder="1"/>
    <xf numFmtId="0" fontId="0" fillId="0" borderId="4" xfId="0" applyBorder="1"/>
    <xf numFmtId="0" fontId="0" fillId="3" borderId="0" xfId="0" applyFill="1"/>
    <xf numFmtId="168" fontId="0" fillId="0" borderId="0" xfId="0" applyNumberFormat="1"/>
    <xf numFmtId="0" fontId="0" fillId="0" borderId="6" xfId="0" applyBorder="1"/>
    <xf numFmtId="0" fontId="0" fillId="0" borderId="43" xfId="0" applyBorder="1"/>
    <xf numFmtId="0" fontId="0" fillId="6" borderId="29" xfId="1" applyNumberFormat="1" applyFont="1" applyFill="1" applyBorder="1" applyAlignment="1" applyProtection="1">
      <alignment horizontal="center" vertical="center"/>
      <protection locked="0"/>
    </xf>
    <xf numFmtId="14" fontId="22" fillId="5" borderId="47" xfId="13" applyNumberFormat="1" applyFont="1" applyBorder="1" applyAlignment="1" applyProtection="1">
      <alignment horizontal="center" vertical="center"/>
    </xf>
    <xf numFmtId="0" fontId="22" fillId="5" borderId="47" xfId="13" applyNumberFormat="1" applyFont="1" applyBorder="1" applyAlignment="1" applyProtection="1">
      <alignment horizontal="center" vertical="center"/>
    </xf>
    <xf numFmtId="0" fontId="17" fillId="3" borderId="0" xfId="0" applyFont="1" applyFill="1"/>
    <xf numFmtId="0" fontId="17" fillId="0" borderId="0" xfId="0" applyFont="1"/>
    <xf numFmtId="3" fontId="0" fillId="3" borderId="0" xfId="0" applyNumberFormat="1" applyFill="1"/>
    <xf numFmtId="166" fontId="0" fillId="3" borderId="0" xfId="0" applyNumberFormat="1" applyFill="1"/>
    <xf numFmtId="0" fontId="0" fillId="3" borderId="0" xfId="0" applyFill="1" applyAlignment="1">
      <alignment vertical="center" wrapText="1"/>
    </xf>
    <xf numFmtId="0" fontId="0" fillId="3" borderId="18" xfId="0" applyFill="1" applyBorder="1"/>
    <xf numFmtId="0" fontId="6" fillId="0" borderId="0" xfId="6" applyAlignment="1" applyProtection="1">
      <alignment vertical="center" wrapText="1"/>
    </xf>
    <xf numFmtId="0" fontId="6" fillId="0" borderId="0" xfId="6" applyAlignment="1" applyProtection="1">
      <alignment vertical="center"/>
    </xf>
    <xf numFmtId="0" fontId="9" fillId="3" borderId="10" xfId="0" applyFont="1" applyFill="1" applyBorder="1" applyAlignment="1">
      <alignment horizontal="center" wrapText="1"/>
    </xf>
    <xf numFmtId="0" fontId="0" fillId="8" borderId="27" xfId="0" applyFill="1" applyBorder="1" applyAlignment="1">
      <alignment vertical="center" wrapText="1"/>
    </xf>
    <xf numFmtId="0" fontId="0" fillId="8" borderId="22" xfId="0" applyFill="1" applyBorder="1" applyAlignment="1">
      <alignment vertical="center" wrapText="1"/>
    </xf>
    <xf numFmtId="0" fontId="0" fillId="9" borderId="22" xfId="0" applyFill="1" applyBorder="1" applyAlignment="1">
      <alignment vertical="center" wrapText="1"/>
    </xf>
    <xf numFmtId="1" fontId="22" fillId="5" borderId="44" xfId="13" applyNumberFormat="1" applyFont="1" applyAlignment="1" applyProtection="1">
      <alignment horizontal="right"/>
    </xf>
    <xf numFmtId="0" fontId="15" fillId="10" borderId="24" xfId="0" applyFont="1" applyFill="1" applyBorder="1" applyAlignment="1">
      <alignment horizontal="center"/>
    </xf>
    <xf numFmtId="169" fontId="0" fillId="0" borderId="35" xfId="7" applyNumberFormat="1" applyFont="1" applyBorder="1" applyProtection="1"/>
    <xf numFmtId="44" fontId="0" fillId="0" borderId="8" xfId="1" applyFont="1" applyBorder="1" applyProtection="1"/>
    <xf numFmtId="44" fontId="12" fillId="0" borderId="32" xfId="1" applyFont="1" applyBorder="1" applyProtection="1"/>
    <xf numFmtId="44" fontId="0" fillId="0" borderId="8" xfId="1" applyFont="1" applyFill="1" applyBorder="1" applyProtection="1"/>
    <xf numFmtId="44" fontId="0" fillId="0" borderId="0" xfId="1" applyFont="1" applyBorder="1" applyProtection="1"/>
    <xf numFmtId="0" fontId="0" fillId="6" borderId="46" xfId="1" applyNumberFormat="1" applyFont="1" applyFill="1" applyBorder="1" applyAlignment="1" applyProtection="1">
      <alignment horizontal="center" vertical="center"/>
      <protection locked="0"/>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0" fillId="3" borderId="0" xfId="0" applyFill="1" applyAlignment="1">
      <alignment wrapText="1"/>
    </xf>
    <xf numFmtId="14" fontId="16" fillId="3" borderId="0" xfId="0" applyNumberFormat="1" applyFont="1" applyFill="1" applyAlignment="1">
      <alignment horizontal="center" vertical="center"/>
    </xf>
    <xf numFmtId="0" fontId="0" fillId="0" borderId="0" xfId="0" applyAlignment="1">
      <alignment wrapText="1"/>
    </xf>
    <xf numFmtId="1" fontId="0" fillId="0" borderId="1" xfId="0" applyNumberFormat="1" applyBorder="1" applyAlignment="1">
      <alignment wrapText="1"/>
    </xf>
    <xf numFmtId="1" fontId="0" fillId="10" borderId="1" xfId="0" applyNumberFormat="1" applyFill="1" applyBorder="1" applyAlignment="1">
      <alignment wrapText="1"/>
    </xf>
    <xf numFmtId="0" fontId="0" fillId="10" borderId="0" xfId="0" applyFill="1"/>
    <xf numFmtId="1" fontId="0" fillId="10" borderId="1" xfId="0" applyNumberFormat="1" applyFill="1" applyBorder="1" applyAlignment="1" applyProtection="1">
      <alignment wrapText="1"/>
      <protection locked="0"/>
    </xf>
    <xf numFmtId="44" fontId="0" fillId="10" borderId="32" xfId="8" applyFont="1" applyFill="1" applyBorder="1" applyProtection="1"/>
    <xf numFmtId="0" fontId="2" fillId="0" borderId="0" xfId="6" applyFont="1" applyAlignment="1" applyProtection="1">
      <alignment vertical="center"/>
    </xf>
    <xf numFmtId="0" fontId="6" fillId="0" borderId="0" xfId="6" applyBorder="1" applyAlignment="1" applyProtection="1">
      <alignment vertical="center"/>
    </xf>
    <xf numFmtId="0" fontId="0" fillId="2" borderId="22" xfId="0" applyFill="1" applyBorder="1" applyAlignment="1">
      <alignment vertical="center" wrapText="1"/>
    </xf>
    <xf numFmtId="0" fontId="7" fillId="7" borderId="13" xfId="0" applyFont="1" applyFill="1" applyBorder="1" applyAlignment="1">
      <alignment horizontal="center" vertical="center"/>
    </xf>
    <xf numFmtId="0" fontId="7" fillId="7" borderId="12" xfId="0" applyFont="1" applyFill="1" applyBorder="1" applyAlignment="1">
      <alignment horizontal="center" vertical="center"/>
    </xf>
    <xf numFmtId="3" fontId="12" fillId="10" borderId="24" xfId="0" applyNumberFormat="1" applyFont="1" applyFill="1" applyBorder="1" applyAlignment="1">
      <alignment horizontal="center"/>
    </xf>
    <xf numFmtId="0" fontId="22" fillId="5" borderId="53" xfId="13" applyNumberFormat="1" applyFont="1" applyBorder="1" applyAlignment="1" applyProtection="1">
      <alignment horizontal="center" vertical="center"/>
    </xf>
    <xf numFmtId="0" fontId="15" fillId="10" borderId="27" xfId="0" applyFont="1" applyFill="1" applyBorder="1" applyAlignment="1">
      <alignment horizontal="center"/>
    </xf>
    <xf numFmtId="0" fontId="0" fillId="9" borderId="27" xfId="0" applyFill="1" applyBorder="1" applyAlignment="1">
      <alignment vertical="center" wrapText="1"/>
    </xf>
    <xf numFmtId="0" fontId="0" fillId="2" borderId="23" xfId="0" applyFill="1" applyBorder="1" applyAlignment="1">
      <alignment vertical="center" wrapText="1"/>
    </xf>
    <xf numFmtId="3" fontId="0" fillId="6" borderId="52" xfId="7" applyNumberFormat="1" applyFont="1" applyFill="1" applyBorder="1" applyAlignment="1" applyProtection="1">
      <alignment horizontal="center" vertical="center"/>
    </xf>
    <xf numFmtId="3" fontId="0" fillId="6" borderId="54" xfId="7" applyNumberFormat="1" applyFont="1" applyFill="1" applyBorder="1" applyAlignment="1" applyProtection="1">
      <alignment horizontal="center" vertical="center"/>
    </xf>
    <xf numFmtId="3" fontId="0" fillId="6" borderId="55" xfId="7" applyNumberFormat="1" applyFont="1" applyFill="1" applyBorder="1" applyAlignment="1" applyProtection="1">
      <alignment horizontal="center" vertical="center"/>
    </xf>
    <xf numFmtId="3" fontId="0" fillId="6" borderId="50" xfId="7" applyNumberFormat="1" applyFont="1" applyFill="1" applyBorder="1" applyAlignment="1" applyProtection="1">
      <alignment horizontal="center" vertical="center"/>
    </xf>
    <xf numFmtId="3" fontId="0" fillId="6" borderId="56" xfId="7" applyNumberFormat="1" applyFont="1" applyFill="1" applyBorder="1" applyAlignment="1" applyProtection="1">
      <alignment horizontal="center" vertical="center"/>
    </xf>
    <xf numFmtId="3" fontId="0" fillId="6" borderId="57" xfId="7" applyNumberFormat="1" applyFont="1" applyFill="1" applyBorder="1" applyAlignment="1" applyProtection="1">
      <alignment horizontal="center" vertical="center"/>
    </xf>
    <xf numFmtId="0" fontId="0" fillId="9" borderId="21" xfId="0" applyFill="1" applyBorder="1" applyAlignment="1">
      <alignment vertical="center" wrapText="1"/>
    </xf>
    <xf numFmtId="0" fontId="7" fillId="7" borderId="18" xfId="0" applyFont="1" applyFill="1" applyBorder="1" applyAlignment="1">
      <alignment vertical="center"/>
    </xf>
    <xf numFmtId="0" fontId="7" fillId="7" borderId="17" xfId="0" applyFont="1" applyFill="1" applyBorder="1" applyAlignment="1">
      <alignment horizontal="center" vertical="center"/>
    </xf>
    <xf numFmtId="0" fontId="11" fillId="0" borderId="0" xfId="6" applyFont="1" applyAlignment="1" applyProtection="1">
      <alignment horizontal="center" vertical="center"/>
      <protection locked="0"/>
    </xf>
    <xf numFmtId="0" fontId="0" fillId="0" borderId="0" xfId="0" applyProtection="1">
      <protection locked="0"/>
    </xf>
    <xf numFmtId="0" fontId="6" fillId="0" borderId="0" xfId="6" applyAlignment="1" applyProtection="1">
      <alignment vertic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6" fillId="0" borderId="0" xfId="6" applyAlignment="1" applyProtection="1">
      <alignment vertical="center" wrapText="1"/>
      <protection locked="0"/>
    </xf>
    <xf numFmtId="0" fontId="5" fillId="0" borderId="0" xfId="0" applyFont="1" applyAlignment="1" applyProtection="1">
      <alignment vertical="center" wrapText="1"/>
      <protection locked="0"/>
    </xf>
    <xf numFmtId="0" fontId="0" fillId="3" borderId="0" xfId="0" applyFill="1" applyProtection="1">
      <protection locked="0"/>
    </xf>
    <xf numFmtId="0" fontId="15" fillId="10" borderId="24" xfId="0" applyFont="1" applyFill="1" applyBorder="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vertical="center" wrapText="1"/>
      <protection locked="0"/>
    </xf>
    <xf numFmtId="0" fontId="6" fillId="0" borderId="0" xfId="6" applyFill="1" applyProtection="1">
      <protection locked="0"/>
    </xf>
    <xf numFmtId="169" fontId="0" fillId="0" borderId="31" xfId="7" applyNumberFormat="1" applyFont="1" applyBorder="1" applyProtection="1"/>
    <xf numFmtId="169" fontId="0" fillId="0" borderId="36" xfId="7" applyNumberFormat="1" applyFont="1" applyBorder="1" applyProtection="1"/>
    <xf numFmtId="44" fontId="0" fillId="0" borderId="43" xfId="1" applyFont="1" applyBorder="1" applyProtection="1"/>
    <xf numFmtId="44" fontId="12" fillId="0" borderId="51" xfId="1" applyFont="1" applyBorder="1" applyProtection="1"/>
    <xf numFmtId="0" fontId="3" fillId="11" borderId="30" xfId="0" applyFont="1" applyFill="1" applyBorder="1" applyAlignment="1">
      <alignment vertical="center"/>
    </xf>
    <xf numFmtId="0" fontId="3" fillId="11" borderId="20" xfId="0" applyFont="1" applyFill="1" applyBorder="1" applyAlignment="1">
      <alignment vertical="center"/>
    </xf>
    <xf numFmtId="0" fontId="3" fillId="11" borderId="21" xfId="0" applyFont="1" applyFill="1" applyBorder="1" applyAlignment="1">
      <alignment vertical="center"/>
    </xf>
    <xf numFmtId="0" fontId="3" fillId="11" borderId="23" xfId="0" applyFont="1" applyFill="1" applyBorder="1" applyAlignment="1">
      <alignment vertical="center"/>
    </xf>
    <xf numFmtId="9" fontId="3" fillId="11" borderId="23" xfId="4" applyFont="1" applyFill="1" applyBorder="1" applyAlignment="1" applyProtection="1">
      <alignment vertical="center"/>
    </xf>
    <xf numFmtId="0" fontId="0" fillId="6" borderId="59" xfId="1" applyNumberFormat="1" applyFont="1" applyFill="1" applyBorder="1" applyAlignment="1" applyProtection="1">
      <alignment horizontal="center" vertical="center"/>
      <protection locked="0"/>
    </xf>
    <xf numFmtId="0" fontId="9" fillId="3" borderId="10" xfId="0" applyFont="1" applyFill="1" applyBorder="1" applyAlignment="1" applyProtection="1">
      <alignment horizontal="left" wrapText="1"/>
      <protection locked="0"/>
    </xf>
    <xf numFmtId="0" fontId="0" fillId="0" borderId="0" xfId="0" applyAlignment="1" applyProtection="1">
      <alignment horizontal="left"/>
      <protection locked="0"/>
    </xf>
    <xf numFmtId="0" fontId="8" fillId="0" borderId="0" xfId="0" applyFont="1" applyAlignment="1" applyProtection="1">
      <alignment horizontal="center" vertical="center"/>
      <protection locked="0"/>
    </xf>
    <xf numFmtId="3" fontId="0" fillId="6" borderId="60" xfId="7" applyNumberFormat="1" applyFont="1" applyFill="1" applyBorder="1" applyAlignment="1" applyProtection="1">
      <alignment horizontal="center" vertical="center"/>
    </xf>
    <xf numFmtId="3" fontId="0" fillId="6" borderId="49" xfId="7" applyNumberFormat="1" applyFont="1" applyFill="1" applyBorder="1" applyAlignment="1" applyProtection="1">
      <alignment horizontal="center" vertical="center"/>
    </xf>
    <xf numFmtId="3" fontId="12" fillId="10" borderId="27" xfId="0" applyNumberFormat="1" applyFont="1" applyFill="1" applyBorder="1" applyAlignment="1">
      <alignment horizontal="center"/>
    </xf>
    <xf numFmtId="0" fontId="7" fillId="7" borderId="48" xfId="0" applyFont="1" applyFill="1" applyBorder="1" applyAlignment="1">
      <alignment vertical="center"/>
    </xf>
    <xf numFmtId="3" fontId="0" fillId="6" borderId="61" xfId="7" applyNumberFormat="1" applyFont="1" applyFill="1" applyBorder="1" applyAlignment="1" applyProtection="1">
      <alignment horizontal="center" vertical="center"/>
    </xf>
    <xf numFmtId="3" fontId="0" fillId="6" borderId="62" xfId="7" applyNumberFormat="1" applyFont="1" applyFill="1" applyBorder="1" applyAlignment="1" applyProtection="1">
      <alignment horizontal="center" vertical="center"/>
    </xf>
    <xf numFmtId="3" fontId="12" fillId="10" borderId="23" xfId="0" applyNumberFormat="1" applyFont="1" applyFill="1" applyBorder="1" applyAlignment="1">
      <alignment horizontal="center"/>
    </xf>
    <xf numFmtId="0" fontId="0" fillId="8" borderId="27" xfId="0" applyFill="1" applyBorder="1" applyAlignment="1">
      <alignment horizontal="left" vertical="center" wrapText="1"/>
    </xf>
    <xf numFmtId="0" fontId="0" fillId="8" borderId="22" xfId="0" applyFill="1" applyBorder="1" applyAlignment="1">
      <alignment horizontal="left" vertical="center" wrapText="1"/>
    </xf>
    <xf numFmtId="0" fontId="0" fillId="9" borderId="22" xfId="0" applyFill="1" applyBorder="1" applyAlignment="1">
      <alignment horizontal="left" vertical="center" wrapText="1"/>
    </xf>
    <xf numFmtId="0" fontId="0" fillId="2" borderId="22" xfId="0" applyFill="1" applyBorder="1" applyAlignment="1">
      <alignment horizontal="left" vertical="center" wrapText="1"/>
    </xf>
    <xf numFmtId="1" fontId="12" fillId="10" borderId="24" xfId="0" applyNumberFormat="1" applyFont="1" applyFill="1" applyBorder="1" applyAlignment="1">
      <alignment horizontal="center"/>
    </xf>
    <xf numFmtId="1" fontId="14" fillId="0" borderId="0" xfId="0" applyNumberFormat="1" applyFont="1"/>
    <xf numFmtId="0" fontId="11" fillId="0" borderId="0" xfId="6" applyFont="1" applyAlignment="1" applyProtection="1">
      <alignment horizontal="center" vertical="center"/>
    </xf>
    <xf numFmtId="0" fontId="0" fillId="9" borderId="21" xfId="0" applyFill="1" applyBorder="1" applyAlignment="1">
      <alignment horizontal="left" vertical="center"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3" fontId="0" fillId="0" borderId="0" xfId="0" applyNumberFormat="1"/>
    <xf numFmtId="3" fontId="12" fillId="10" borderId="20" xfId="0" applyNumberFormat="1" applyFont="1" applyFill="1" applyBorder="1" applyAlignment="1">
      <alignment horizontal="center"/>
    </xf>
    <xf numFmtId="0" fontId="0" fillId="3" borderId="0" xfId="0" applyFill="1" applyAlignment="1" applyProtection="1">
      <alignment horizontal="left" vertical="center" wrapText="1"/>
      <protection locked="0"/>
    </xf>
    <xf numFmtId="3" fontId="5" fillId="0" borderId="0" xfId="0" applyNumberFormat="1" applyFont="1" applyAlignment="1" applyProtection="1">
      <alignment vertical="center" wrapText="1"/>
      <protection locked="0"/>
    </xf>
    <xf numFmtId="168" fontId="0" fillId="10" borderId="32" xfId="8" applyNumberFormat="1" applyFont="1" applyFill="1" applyBorder="1" applyProtection="1"/>
    <xf numFmtId="3" fontId="0" fillId="6" borderId="46" xfId="1" applyNumberFormat="1" applyFont="1" applyFill="1" applyBorder="1" applyAlignment="1" applyProtection="1">
      <alignment horizontal="center" vertical="center"/>
    </xf>
    <xf numFmtId="3" fontId="0" fillId="6" borderId="7" xfId="1" applyNumberFormat="1" applyFont="1" applyFill="1" applyBorder="1" applyAlignment="1" applyProtection="1">
      <alignment horizontal="center" vertical="center"/>
    </xf>
    <xf numFmtId="3" fontId="0" fillId="6" borderId="38" xfId="1" applyNumberFormat="1" applyFont="1" applyFill="1" applyBorder="1" applyAlignment="1" applyProtection="1">
      <alignment horizontal="center" vertical="center"/>
    </xf>
    <xf numFmtId="3" fontId="0" fillId="6" borderId="64" xfId="1" applyNumberFormat="1" applyFont="1" applyFill="1" applyBorder="1" applyAlignment="1" applyProtection="1">
      <alignment horizontal="center" vertical="center"/>
    </xf>
    <xf numFmtId="168" fontId="0" fillId="0" borderId="32" xfId="8" applyNumberFormat="1" applyFont="1" applyBorder="1" applyProtection="1"/>
    <xf numFmtId="168" fontId="0" fillId="0" borderId="41" xfId="8" applyNumberFormat="1" applyFont="1" applyBorder="1" applyProtection="1"/>
    <xf numFmtId="168" fontId="0" fillId="0" borderId="40" xfId="8" applyNumberFormat="1" applyFont="1" applyBorder="1" applyProtection="1"/>
    <xf numFmtId="168" fontId="0" fillId="10" borderId="51" xfId="0" applyNumberFormat="1" applyFill="1" applyBorder="1"/>
    <xf numFmtId="168" fontId="0" fillId="10" borderId="0" xfId="0" applyNumberFormat="1" applyFill="1"/>
    <xf numFmtId="0" fontId="0" fillId="3" borderId="13" xfId="0" applyFill="1" applyBorder="1"/>
    <xf numFmtId="0" fontId="8" fillId="3" borderId="0" xfId="0" applyFont="1" applyFill="1" applyAlignment="1">
      <alignment horizontal="center" vertical="center"/>
    </xf>
    <xf numFmtId="0" fontId="8" fillId="0" borderId="0" xfId="0" applyFont="1" applyAlignment="1">
      <alignment horizontal="center" vertical="center"/>
    </xf>
    <xf numFmtId="1" fontId="12" fillId="10" borderId="27" xfId="0" applyNumberFormat="1" applyFont="1" applyFill="1" applyBorder="1" applyAlignment="1">
      <alignment horizontal="center"/>
    </xf>
    <xf numFmtId="0" fontId="26" fillId="3" borderId="0" xfId="0" applyFont="1" applyFill="1"/>
    <xf numFmtId="0" fontId="28" fillId="3" borderId="0" xfId="5" applyFont="1" applyFill="1" applyAlignment="1">
      <alignment horizontal="left" vertical="center"/>
    </xf>
    <xf numFmtId="0" fontId="29" fillId="3" borderId="0" xfId="5" applyFont="1" applyFill="1" applyAlignment="1">
      <alignment horizontal="left" vertical="center"/>
    </xf>
    <xf numFmtId="0" fontId="0" fillId="0" borderId="65" xfId="0" applyBorder="1"/>
    <xf numFmtId="0" fontId="28" fillId="3" borderId="65" xfId="5" applyFont="1" applyFill="1" applyBorder="1" applyAlignment="1">
      <alignment horizontal="left" vertical="center"/>
    </xf>
    <xf numFmtId="0" fontId="29" fillId="3" borderId="65" xfId="5" applyFont="1" applyFill="1" applyBorder="1" applyAlignment="1">
      <alignment horizontal="left" vertical="center"/>
    </xf>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81" xfId="0" applyBorder="1"/>
    <xf numFmtId="168" fontId="27" fillId="3" borderId="0" xfId="1" applyNumberFormat="1" applyFont="1" applyFill="1" applyBorder="1" applyAlignment="1" applyProtection="1">
      <alignment horizontal="right" vertical="center"/>
    </xf>
    <xf numFmtId="0" fontId="0" fillId="19" borderId="0" xfId="0" applyFill="1"/>
    <xf numFmtId="0" fontId="29" fillId="19" borderId="0" xfId="5" applyFont="1" applyFill="1" applyAlignment="1">
      <alignment horizontal="left" vertical="center"/>
    </xf>
    <xf numFmtId="0" fontId="26" fillId="19" borderId="0" xfId="0" applyFont="1" applyFill="1"/>
    <xf numFmtId="168" fontId="26" fillId="19" borderId="0" xfId="1" applyNumberFormat="1" applyFont="1" applyFill="1" applyBorder="1" applyAlignment="1" applyProtection="1">
      <alignment horizontal="right" vertical="center"/>
      <protection locked="0"/>
    </xf>
    <xf numFmtId="0" fontId="32" fillId="19" borderId="0" xfId="0" applyFont="1" applyFill="1"/>
    <xf numFmtId="0" fontId="0" fillId="0" borderId="85" xfId="0" applyBorder="1"/>
    <xf numFmtId="0" fontId="0" fillId="0" borderId="78" xfId="0" applyBorder="1"/>
    <xf numFmtId="0" fontId="29" fillId="3" borderId="85" xfId="5" applyFont="1" applyFill="1" applyBorder="1" applyAlignment="1">
      <alignment horizontal="left" vertical="center"/>
    </xf>
    <xf numFmtId="0" fontId="0" fillId="20" borderId="0" xfId="0" applyFill="1"/>
    <xf numFmtId="0" fontId="29" fillId="20" borderId="0" xfId="5" applyFont="1" applyFill="1" applyAlignment="1">
      <alignment horizontal="left" vertical="center"/>
    </xf>
    <xf numFmtId="0" fontId="26" fillId="20" borderId="0" xfId="0" applyFont="1" applyFill="1"/>
    <xf numFmtId="168" fontId="26" fillId="20" borderId="0" xfId="1" applyNumberFormat="1" applyFont="1" applyFill="1" applyBorder="1" applyAlignment="1" applyProtection="1">
      <alignment horizontal="right" vertical="center"/>
      <protection locked="0"/>
    </xf>
    <xf numFmtId="168" fontId="34" fillId="20" borderId="0" xfId="0" applyNumberFormat="1" applyFont="1" applyFill="1" applyAlignment="1">
      <alignment horizontal="center" vertical="center"/>
    </xf>
    <xf numFmtId="0" fontId="32" fillId="20" borderId="0" xfId="0" applyFont="1" applyFill="1"/>
    <xf numFmtId="0" fontId="30" fillId="20" borderId="0" xfId="0" applyFont="1" applyFill="1"/>
    <xf numFmtId="168" fontId="34" fillId="3" borderId="0" xfId="0" applyNumberFormat="1" applyFont="1" applyFill="1" applyAlignment="1">
      <alignment horizontal="center" vertical="center"/>
    </xf>
    <xf numFmtId="0" fontId="26" fillId="21" borderId="84" xfId="0" applyFont="1" applyFill="1" applyBorder="1"/>
    <xf numFmtId="0" fontId="0" fillId="6" borderId="86" xfId="0" applyFill="1" applyBorder="1"/>
    <xf numFmtId="0" fontId="0" fillId="6" borderId="89" xfId="0" applyFill="1" applyBorder="1"/>
    <xf numFmtId="0" fontId="0" fillId="6" borderId="91" xfId="0" applyFill="1" applyBorder="1"/>
    <xf numFmtId="0" fontId="0" fillId="3" borderId="91" xfId="0" applyFill="1" applyBorder="1"/>
    <xf numFmtId="0" fontId="36" fillId="3" borderId="96" xfId="0" applyFont="1" applyFill="1" applyBorder="1"/>
    <xf numFmtId="0" fontId="0" fillId="3" borderId="96" xfId="0" applyFill="1" applyBorder="1"/>
    <xf numFmtId="168" fontId="15" fillId="3" borderId="91" xfId="0" applyNumberFormat="1" applyFont="1" applyFill="1" applyBorder="1" applyAlignment="1">
      <alignment horizontal="left" vertical="center"/>
    </xf>
    <xf numFmtId="0" fontId="35" fillId="19" borderId="0" xfId="0" applyFont="1" applyFill="1" applyAlignment="1">
      <alignment horizontal="left" vertical="center"/>
    </xf>
    <xf numFmtId="0" fontId="31" fillId="19" borderId="0" xfId="5" applyFont="1" applyFill="1" applyAlignment="1">
      <alignment horizontal="left" vertical="center"/>
    </xf>
    <xf numFmtId="0" fontId="30" fillId="19" borderId="0" xfId="0" applyFont="1" applyFill="1"/>
    <xf numFmtId="168" fontId="26" fillId="19" borderId="0" xfId="0" applyNumberFormat="1" applyFont="1" applyFill="1" applyAlignment="1">
      <alignment horizontal="left" vertical="center"/>
    </xf>
    <xf numFmtId="0" fontId="26" fillId="19" borderId="0" xfId="0" applyFont="1" applyFill="1" applyAlignment="1">
      <alignment horizontal="center" vertical="center"/>
    </xf>
    <xf numFmtId="168" fontId="15" fillId="19" borderId="0" xfId="0" applyNumberFormat="1" applyFont="1" applyFill="1" applyAlignment="1">
      <alignment horizontal="left" vertical="center"/>
    </xf>
    <xf numFmtId="0" fontId="26" fillId="19" borderId="0" xfId="0" applyFont="1" applyFill="1" applyAlignment="1">
      <alignment horizontal="left" vertical="center"/>
    </xf>
    <xf numFmtId="168" fontId="25" fillId="3" borderId="0" xfId="0" applyNumberFormat="1" applyFont="1" applyFill="1" applyAlignment="1">
      <alignment horizontal="left" vertical="center"/>
    </xf>
    <xf numFmtId="168" fontId="26" fillId="3" borderId="0" xfId="0" applyNumberFormat="1" applyFont="1" applyFill="1" applyAlignment="1">
      <alignment horizontal="left" vertical="center"/>
    </xf>
    <xf numFmtId="0" fontId="26" fillId="3" borderId="0" xfId="0" applyFont="1" applyFill="1" applyAlignment="1">
      <alignment horizontal="center" vertical="center"/>
    </xf>
    <xf numFmtId="0" fontId="26" fillId="3" borderId="0" xfId="0" applyFont="1" applyFill="1" applyAlignment="1">
      <alignment horizontal="left" vertical="center"/>
    </xf>
    <xf numFmtId="0" fontId="35" fillId="3" borderId="0" xfId="0" applyFont="1" applyFill="1" applyAlignment="1">
      <alignment horizontal="left" vertical="center"/>
    </xf>
    <xf numFmtId="0" fontId="27" fillId="3" borderId="0" xfId="0" applyFont="1" applyFill="1" applyAlignment="1">
      <alignment horizontal="left" vertical="center"/>
    </xf>
    <xf numFmtId="0" fontId="26" fillId="3" borderId="97" xfId="0" applyFont="1" applyFill="1" applyBorder="1"/>
    <xf numFmtId="0" fontId="35" fillId="3" borderId="90" xfId="0" applyFont="1" applyFill="1" applyBorder="1" applyAlignment="1">
      <alignment horizontal="left" vertical="center"/>
    </xf>
    <xf numFmtId="0" fontId="0" fillId="3" borderId="99" xfId="0" applyFill="1" applyBorder="1"/>
    <xf numFmtId="0" fontId="30" fillId="3" borderId="0" xfId="0" applyFont="1" applyFill="1"/>
    <xf numFmtId="0" fontId="0" fillId="3" borderId="101" xfId="0" applyFill="1" applyBorder="1"/>
    <xf numFmtId="168" fontId="26" fillId="3" borderId="91" xfId="0" applyNumberFormat="1" applyFont="1" applyFill="1" applyBorder="1" applyAlignment="1">
      <alignment horizontal="left" vertical="center"/>
    </xf>
    <xf numFmtId="0" fontId="26" fillId="3" borderId="91" xfId="0" applyFont="1" applyFill="1" applyBorder="1" applyAlignment="1">
      <alignment horizontal="center" vertical="center"/>
    </xf>
    <xf numFmtId="0" fontId="0" fillId="3" borderId="97" xfId="0" applyFill="1" applyBorder="1"/>
    <xf numFmtId="0" fontId="0" fillId="3" borderId="90" xfId="0" applyFill="1" applyBorder="1"/>
    <xf numFmtId="168" fontId="26" fillId="3" borderId="90" xfId="0" applyNumberFormat="1" applyFont="1" applyFill="1" applyBorder="1" applyAlignment="1">
      <alignment horizontal="left" vertical="center"/>
    </xf>
    <xf numFmtId="0" fontId="26" fillId="3" borderId="90" xfId="0" applyFont="1" applyFill="1" applyBorder="1" applyAlignment="1">
      <alignment horizontal="center" vertical="center"/>
    </xf>
    <xf numFmtId="168" fontId="15" fillId="3" borderId="90" xfId="0" applyNumberFormat="1" applyFont="1" applyFill="1" applyBorder="1" applyAlignment="1">
      <alignment horizontal="left" vertical="center"/>
    </xf>
    <xf numFmtId="0" fontId="30" fillId="3" borderId="91" xfId="0" applyFont="1" applyFill="1" applyBorder="1"/>
    <xf numFmtId="168" fontId="15" fillId="3" borderId="91" xfId="0" applyNumberFormat="1" applyFont="1" applyFill="1" applyBorder="1" applyAlignment="1">
      <alignment horizontal="center" vertical="center"/>
    </xf>
    <xf numFmtId="0" fontId="28" fillId="19" borderId="0" xfId="5" applyFont="1" applyFill="1" applyAlignment="1">
      <alignment horizontal="left" vertical="center"/>
    </xf>
    <xf numFmtId="168" fontId="15" fillId="19" borderId="0" xfId="0" applyNumberFormat="1" applyFont="1" applyFill="1" applyAlignment="1">
      <alignment horizontal="center" vertical="center"/>
    </xf>
    <xf numFmtId="0" fontId="0" fillId="3" borderId="12" xfId="0" applyFill="1" applyBorder="1"/>
    <xf numFmtId="168" fontId="26" fillId="3" borderId="13" xfId="0" applyNumberFormat="1" applyFont="1" applyFill="1" applyBorder="1" applyAlignment="1">
      <alignment horizontal="left" vertical="center"/>
    </xf>
    <xf numFmtId="0" fontId="26" fillId="3" borderId="13" xfId="0" applyFont="1" applyFill="1" applyBorder="1" applyAlignment="1">
      <alignment horizontal="center" vertical="center"/>
    </xf>
    <xf numFmtId="168" fontId="15" fillId="3" borderId="13" xfId="0" applyNumberFormat="1" applyFont="1" applyFill="1" applyBorder="1" applyAlignment="1">
      <alignment horizontal="left" vertical="center"/>
    </xf>
    <xf numFmtId="0" fontId="0" fillId="3" borderId="15" xfId="0" applyFill="1" applyBorder="1"/>
    <xf numFmtId="0" fontId="0" fillId="3" borderId="17" xfId="0" applyFill="1" applyBorder="1"/>
    <xf numFmtId="0" fontId="26" fillId="3" borderId="18" xfId="0" applyFont="1" applyFill="1" applyBorder="1" applyAlignment="1">
      <alignment horizontal="left" vertical="center"/>
    </xf>
    <xf numFmtId="168" fontId="26" fillId="3" borderId="18" xfId="0" applyNumberFormat="1" applyFont="1" applyFill="1" applyBorder="1" applyAlignment="1">
      <alignment horizontal="left" vertical="center"/>
    </xf>
    <xf numFmtId="0" fontId="26" fillId="3" borderId="18" xfId="0" applyFont="1" applyFill="1" applyBorder="1" applyAlignment="1">
      <alignment horizontal="center" vertical="center"/>
    </xf>
    <xf numFmtId="170" fontId="34" fillId="3" borderId="18" xfId="0" applyNumberFormat="1" applyFont="1" applyFill="1" applyBorder="1" applyAlignment="1">
      <alignment vertical="center"/>
    </xf>
    <xf numFmtId="0" fontId="0" fillId="0" borderId="104" xfId="0" applyBorder="1"/>
    <xf numFmtId="0" fontId="0" fillId="0" borderId="105" xfId="0" applyBorder="1"/>
    <xf numFmtId="0" fontId="0" fillId="0" borderId="106" xfId="0" applyBorder="1"/>
    <xf numFmtId="168" fontId="34" fillId="3" borderId="13" xfId="0" applyNumberFormat="1" applyFont="1" applyFill="1" applyBorder="1" applyAlignment="1">
      <alignment horizontal="center"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0" fillId="0" borderId="112" xfId="0" applyBorder="1"/>
    <xf numFmtId="0" fontId="0" fillId="0" borderId="113" xfId="0" applyBorder="1"/>
    <xf numFmtId="0" fontId="0" fillId="0" borderId="114" xfId="0" applyBorder="1"/>
    <xf numFmtId="168" fontId="34" fillId="3" borderId="18" xfId="0" applyNumberFormat="1" applyFont="1" applyFill="1" applyBorder="1" applyAlignment="1">
      <alignment horizontal="center" vertical="center"/>
    </xf>
    <xf numFmtId="0" fontId="0" fillId="0" borderId="115" xfId="0" applyBorder="1"/>
    <xf numFmtId="168" fontId="15" fillId="19" borderId="2" xfId="0" applyNumberFormat="1" applyFont="1" applyFill="1" applyBorder="1" applyAlignment="1">
      <alignment horizontal="left" vertical="center"/>
    </xf>
    <xf numFmtId="0" fontId="0" fillId="19" borderId="2" xfId="0" applyFill="1" applyBorder="1"/>
    <xf numFmtId="0" fontId="35" fillId="3" borderId="116" xfId="0" applyFont="1" applyFill="1" applyBorder="1" applyAlignment="1">
      <alignment horizontal="left" vertical="center"/>
    </xf>
    <xf numFmtId="0" fontId="26" fillId="3" borderId="117" xfId="0" applyFont="1" applyFill="1" applyBorder="1" applyAlignment="1">
      <alignment horizontal="center" vertical="center"/>
    </xf>
    <xf numFmtId="0" fontId="0" fillId="3" borderId="117" xfId="0" applyFill="1" applyBorder="1"/>
    <xf numFmtId="0" fontId="37" fillId="22" borderId="0" xfId="0" applyFont="1" applyFill="1" applyAlignment="1">
      <alignment horizontal="left" vertical="top"/>
    </xf>
    <xf numFmtId="0" fontId="37" fillId="22" borderId="2" xfId="0" applyFont="1" applyFill="1" applyBorder="1" applyAlignment="1">
      <alignment horizontal="left" vertical="top"/>
    </xf>
    <xf numFmtId="0" fontId="30" fillId="3" borderId="0" xfId="0" applyFont="1" applyFill="1" applyAlignment="1">
      <alignment horizontal="left" vertical="center"/>
    </xf>
    <xf numFmtId="0" fontId="28" fillId="20" borderId="0" xfId="5" applyFont="1" applyFill="1" applyAlignment="1">
      <alignment horizontal="left" vertical="center"/>
    </xf>
    <xf numFmtId="168" fontId="26" fillId="20" borderId="0" xfId="0" applyNumberFormat="1" applyFont="1" applyFill="1" applyAlignment="1">
      <alignment horizontal="left" vertical="center"/>
    </xf>
    <xf numFmtId="0" fontId="26" fillId="20" borderId="0" xfId="0" applyFont="1" applyFill="1" applyAlignment="1">
      <alignment horizontal="center" vertical="center"/>
    </xf>
    <xf numFmtId="168" fontId="15" fillId="20" borderId="0" xfId="0" applyNumberFormat="1" applyFont="1" applyFill="1" applyAlignment="1">
      <alignment horizontal="left" vertical="center"/>
    </xf>
    <xf numFmtId="168" fontId="15" fillId="20" borderId="2" xfId="0" applyNumberFormat="1" applyFont="1" applyFill="1" applyBorder="1" applyAlignment="1">
      <alignment horizontal="left" vertical="center"/>
    </xf>
    <xf numFmtId="0" fontId="37" fillId="21" borderId="0" xfId="0" applyFont="1" applyFill="1" applyAlignment="1">
      <alignment horizontal="left" vertical="top"/>
    </xf>
    <xf numFmtId="0" fontId="37" fillId="21" borderId="2" xfId="0" applyFont="1" applyFill="1" applyBorder="1" applyAlignment="1">
      <alignment horizontal="left" vertical="top"/>
    </xf>
    <xf numFmtId="0" fontId="0" fillId="3" borderId="2" xfId="0" applyFill="1" applyBorder="1"/>
    <xf numFmtId="0" fontId="0" fillId="20" borderId="118" xfId="0" applyFill="1" applyBorder="1"/>
    <xf numFmtId="0" fontId="8" fillId="0" borderId="5" xfId="0" applyFont="1" applyBorder="1" applyAlignment="1">
      <alignment horizontal="center" vertical="center"/>
    </xf>
    <xf numFmtId="168" fontId="26" fillId="19" borderId="0" xfId="1" applyNumberFormat="1" applyFont="1" applyFill="1" applyAlignment="1" applyProtection="1">
      <alignment horizontal="right" vertical="center"/>
      <protection locked="0"/>
    </xf>
    <xf numFmtId="0" fontId="8" fillId="3" borderId="5" xfId="0" applyFont="1" applyFill="1" applyBorder="1" applyAlignment="1">
      <alignment horizontal="center" vertical="center"/>
    </xf>
    <xf numFmtId="168" fontId="0" fillId="3" borderId="0" xfId="0" applyNumberFormat="1" applyFill="1"/>
    <xf numFmtId="1" fontId="0" fillId="0" borderId="9" xfId="0" applyNumberFormat="1" applyBorder="1" applyAlignment="1">
      <alignment wrapText="1"/>
    </xf>
    <xf numFmtId="0" fontId="26" fillId="6" borderId="89" xfId="0" applyFont="1" applyFill="1" applyBorder="1" applyAlignment="1">
      <alignment vertical="center"/>
    </xf>
    <xf numFmtId="0" fontId="26" fillId="6" borderId="94" xfId="0" applyFont="1" applyFill="1" applyBorder="1" applyAlignment="1">
      <alignment vertical="center"/>
    </xf>
    <xf numFmtId="0" fontId="26" fillId="6" borderId="86" xfId="0" applyFont="1" applyFill="1" applyBorder="1" applyAlignment="1">
      <alignment vertical="center"/>
    </xf>
    <xf numFmtId="0" fontId="26" fillId="6" borderId="87" xfId="0" applyFont="1" applyFill="1" applyBorder="1" applyAlignment="1">
      <alignment vertical="center"/>
    </xf>
    <xf numFmtId="168" fontId="33" fillId="6" borderId="95" xfId="0" applyNumberFormat="1" applyFont="1" applyFill="1" applyBorder="1" applyAlignment="1">
      <alignment vertical="center"/>
    </xf>
    <xf numFmtId="168" fontId="33" fillId="6" borderId="94" xfId="0" applyNumberFormat="1" applyFont="1" applyFill="1" applyBorder="1" applyAlignment="1">
      <alignment vertical="center"/>
    </xf>
    <xf numFmtId="168" fontId="33" fillId="6" borderId="88" xfId="0" applyNumberFormat="1" applyFont="1" applyFill="1" applyBorder="1" applyAlignment="1">
      <alignment vertical="center"/>
    </xf>
    <xf numFmtId="168" fontId="33" fillId="6" borderId="87" xfId="0" applyNumberFormat="1" applyFont="1" applyFill="1" applyBorder="1" applyAlignment="1">
      <alignment vertical="center"/>
    </xf>
    <xf numFmtId="0" fontId="26" fillId="6" borderId="91" xfId="0" applyFont="1" applyFill="1" applyBorder="1" applyAlignment="1">
      <alignment vertical="center"/>
    </xf>
    <xf numFmtId="0" fontId="26" fillId="6" borderId="92" xfId="0" applyFont="1" applyFill="1" applyBorder="1" applyAlignment="1">
      <alignment vertical="center"/>
    </xf>
    <xf numFmtId="0" fontId="26" fillId="3" borderId="0" xfId="0" applyFont="1" applyFill="1" applyAlignment="1">
      <alignment horizontal="left" vertical="center" wrapText="1"/>
    </xf>
    <xf numFmtId="172" fontId="1" fillId="0" borderId="122" xfId="7" applyNumberFormat="1" applyFont="1" applyBorder="1" applyAlignment="1" applyProtection="1">
      <alignment horizontal="center"/>
      <protection locked="0"/>
    </xf>
    <xf numFmtId="0" fontId="1" fillId="0" borderId="121" xfId="0" applyFont="1" applyBorder="1" applyAlignment="1" applyProtection="1">
      <alignment horizontal="center"/>
      <protection locked="0"/>
    </xf>
    <xf numFmtId="14" fontId="1" fillId="0" borderId="121" xfId="0" applyNumberFormat="1" applyFont="1" applyBorder="1" applyAlignment="1" applyProtection="1">
      <alignment horizontal="center" wrapText="1"/>
      <protection locked="0"/>
    </xf>
    <xf numFmtId="3" fontId="1" fillId="0" borderId="121" xfId="0" applyNumberFormat="1" applyFont="1" applyBorder="1" applyAlignment="1" applyProtection="1">
      <alignment horizontal="center" wrapText="1"/>
      <protection locked="0"/>
    </xf>
    <xf numFmtId="0" fontId="1" fillId="0" borderId="121" xfId="0" applyFont="1" applyBorder="1" applyAlignment="1" applyProtection="1">
      <alignment horizontal="center" wrapText="1"/>
      <protection locked="0"/>
    </xf>
    <xf numFmtId="14" fontId="1" fillId="0" borderId="122" xfId="0" applyNumberFormat="1" applyFont="1" applyBorder="1" applyAlignment="1" applyProtection="1">
      <alignment horizontal="center" wrapText="1"/>
      <protection locked="0"/>
    </xf>
    <xf numFmtId="172" fontId="1" fillId="4" borderId="122" xfId="7" applyNumberFormat="1" applyFont="1" applyFill="1" applyBorder="1" applyAlignment="1" applyProtection="1">
      <alignment horizontal="center"/>
      <protection locked="0"/>
    </xf>
    <xf numFmtId="0" fontId="1" fillId="4" borderId="121" xfId="0" applyFont="1" applyFill="1" applyBorder="1" applyAlignment="1" applyProtection="1">
      <alignment horizontal="center"/>
      <protection locked="0"/>
    </xf>
    <xf numFmtId="14" fontId="1" fillId="4" borderId="121" xfId="0" applyNumberFormat="1" applyFont="1" applyFill="1" applyBorder="1" applyAlignment="1" applyProtection="1">
      <alignment horizontal="center" wrapText="1"/>
      <protection locked="0"/>
    </xf>
    <xf numFmtId="3" fontId="1" fillId="4" borderId="121" xfId="0" applyNumberFormat="1" applyFont="1" applyFill="1" applyBorder="1" applyAlignment="1" applyProtection="1">
      <alignment horizontal="center" wrapText="1"/>
      <protection locked="0"/>
    </xf>
    <xf numFmtId="0" fontId="1" fillId="4" borderId="121" xfId="0" applyFont="1" applyFill="1" applyBorder="1" applyAlignment="1" applyProtection="1">
      <alignment horizontal="center" wrapText="1"/>
      <protection locked="0"/>
    </xf>
    <xf numFmtId="14" fontId="1" fillId="4" borderId="122" xfId="0" applyNumberFormat="1" applyFont="1" applyFill="1" applyBorder="1" applyAlignment="1" applyProtection="1">
      <alignment horizontal="center" wrapText="1"/>
      <protection locked="0"/>
    </xf>
    <xf numFmtId="0" fontId="1" fillId="20" borderId="0" xfId="0" applyFont="1" applyFill="1"/>
    <xf numFmtId="0" fontId="1" fillId="3" borderId="0" xfId="0" applyFont="1" applyFill="1"/>
    <xf numFmtId="0" fontId="37" fillId="4" borderId="121" xfId="0" applyFont="1" applyFill="1" applyBorder="1" applyAlignment="1" applyProtection="1">
      <alignment horizontal="center"/>
      <protection locked="0"/>
    </xf>
    <xf numFmtId="14" fontId="37" fillId="4" borderId="121" xfId="0" applyNumberFormat="1" applyFont="1" applyFill="1" applyBorder="1" applyAlignment="1" applyProtection="1">
      <alignment horizontal="center" wrapText="1"/>
      <protection locked="0"/>
    </xf>
    <xf numFmtId="3" fontId="37" fillId="4" borderId="121" xfId="0" applyNumberFormat="1" applyFont="1" applyFill="1" applyBorder="1" applyAlignment="1" applyProtection="1">
      <alignment horizontal="center" wrapText="1"/>
      <protection locked="0"/>
    </xf>
    <xf numFmtId="0" fontId="37" fillId="4" borderId="121" xfId="0" applyFont="1" applyFill="1" applyBorder="1" applyAlignment="1" applyProtection="1">
      <alignment horizontal="center" wrapText="1"/>
      <protection locked="0"/>
    </xf>
    <xf numFmtId="14" fontId="37" fillId="4" borderId="122" xfId="0" applyNumberFormat="1" applyFont="1" applyFill="1" applyBorder="1" applyAlignment="1" applyProtection="1">
      <alignment horizontal="center" wrapText="1"/>
      <protection locked="0"/>
    </xf>
    <xf numFmtId="0" fontId="39" fillId="21" borderId="123" xfId="0" applyFont="1" applyFill="1" applyBorder="1" applyAlignment="1">
      <alignment horizontal="center" vertical="center" wrapText="1"/>
    </xf>
    <xf numFmtId="0" fontId="40" fillId="20" borderId="124" xfId="0" applyFont="1" applyFill="1" applyBorder="1" applyAlignment="1">
      <alignment horizontal="center" vertical="center" wrapText="1"/>
    </xf>
    <xf numFmtId="0" fontId="40" fillId="19" borderId="124" xfId="0" applyFont="1" applyFill="1" applyBorder="1" applyAlignment="1">
      <alignment horizontal="center" vertical="center" wrapText="1"/>
    </xf>
    <xf numFmtId="0" fontId="40" fillId="19" borderId="123" xfId="0" applyFont="1" applyFill="1" applyBorder="1" applyAlignment="1">
      <alignment horizontal="center" vertical="center" wrapText="1"/>
    </xf>
    <xf numFmtId="0" fontId="43" fillId="12" borderId="126" xfId="0" applyFont="1" applyFill="1" applyBorder="1" applyAlignment="1">
      <alignment horizontal="center" vertical="center" wrapText="1"/>
    </xf>
    <xf numFmtId="0" fontId="37" fillId="12" borderId="129" xfId="0" applyFont="1" applyFill="1" applyBorder="1" applyAlignment="1">
      <alignment horizontal="center" vertical="center" wrapText="1"/>
    </xf>
    <xf numFmtId="0" fontId="37" fillId="12" borderId="126"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0" fillId="2" borderId="25" xfId="0" applyFill="1" applyBorder="1" applyAlignment="1">
      <alignment horizontal="left" vertical="center" wrapText="1"/>
    </xf>
    <xf numFmtId="0" fontId="7" fillId="7" borderId="15" xfId="0" applyFont="1" applyFill="1" applyBorder="1" applyAlignment="1">
      <alignment horizontal="center" vertical="center"/>
    </xf>
    <xf numFmtId="0" fontId="7" fillId="7" borderId="125" xfId="0" applyFont="1" applyFill="1" applyBorder="1" applyAlignment="1">
      <alignment horizontal="center" vertical="center"/>
    </xf>
    <xf numFmtId="0" fontId="7" fillId="7" borderId="0" xfId="0" applyFont="1" applyFill="1" applyAlignment="1">
      <alignment horizontal="center" vertical="center"/>
    </xf>
    <xf numFmtId="17" fontId="7" fillId="7" borderId="2" xfId="0" applyNumberFormat="1" applyFont="1" applyFill="1" applyBorder="1" applyAlignment="1" applyProtection="1">
      <alignment horizontal="center" vertical="center"/>
      <protection locked="0"/>
    </xf>
    <xf numFmtId="14" fontId="7" fillId="7" borderId="0" xfId="0" applyNumberFormat="1" applyFont="1" applyFill="1" applyAlignment="1">
      <alignment vertical="center"/>
    </xf>
    <xf numFmtId="0" fontId="7" fillId="7" borderId="0" xfId="0" applyFont="1" applyFill="1" applyAlignment="1" applyProtection="1">
      <alignment horizontal="left" vertical="center"/>
      <protection locked="0"/>
    </xf>
    <xf numFmtId="14" fontId="7" fillId="7" borderId="2" xfId="0" applyNumberFormat="1" applyFont="1" applyFill="1" applyBorder="1" applyAlignment="1" applyProtection="1">
      <alignment vertical="center"/>
      <protection locked="0"/>
    </xf>
    <xf numFmtId="14" fontId="7" fillId="7" borderId="3" xfId="0" applyNumberFormat="1" applyFont="1" applyFill="1" applyBorder="1" applyAlignment="1">
      <alignment horizontal="left" vertical="center"/>
    </xf>
    <xf numFmtId="0" fontId="37" fillId="12" borderId="130" xfId="0" applyFont="1" applyFill="1" applyBorder="1" applyAlignment="1">
      <alignment horizontal="center" vertical="center" wrapText="1"/>
    </xf>
    <xf numFmtId="0" fontId="43" fillId="12" borderId="133" xfId="0" applyFont="1" applyFill="1" applyBorder="1" applyAlignment="1">
      <alignment horizontal="center" vertical="center" wrapText="1"/>
    </xf>
    <xf numFmtId="0" fontId="37" fillId="17" borderId="133"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37" fillId="17" borderId="136" xfId="0" applyFont="1" applyFill="1" applyBorder="1" applyAlignment="1">
      <alignment horizontal="center" vertical="center" wrapText="1"/>
    </xf>
    <xf numFmtId="0" fontId="40" fillId="20" borderId="139" xfId="0" applyFont="1" applyFill="1" applyBorder="1" applyAlignment="1" applyProtection="1">
      <alignment horizontal="center" vertical="center" wrapText="1"/>
      <protection locked="0"/>
    </xf>
    <xf numFmtId="0" fontId="40" fillId="20" borderId="141" xfId="0" applyFont="1" applyFill="1" applyBorder="1" applyAlignment="1">
      <alignment horizontal="center" vertical="center" wrapText="1"/>
    </xf>
    <xf numFmtId="1" fontId="49" fillId="3" borderId="34" xfId="0" applyNumberFormat="1" applyFont="1" applyFill="1" applyBorder="1" applyAlignment="1">
      <alignment wrapText="1"/>
    </xf>
    <xf numFmtId="1" fontId="49" fillId="0" borderId="34" xfId="0" applyNumberFormat="1" applyFont="1" applyBorder="1" applyAlignment="1">
      <alignment wrapText="1"/>
    </xf>
    <xf numFmtId="168" fontId="34" fillId="0" borderId="37" xfId="0" applyNumberFormat="1" applyFont="1" applyBorder="1"/>
    <xf numFmtId="164" fontId="49" fillId="3" borderId="58" xfId="0" applyNumberFormat="1" applyFont="1" applyFill="1" applyBorder="1" applyAlignment="1">
      <alignment wrapText="1"/>
    </xf>
    <xf numFmtId="164" fontId="49" fillId="0" borderId="34" xfId="0" applyNumberFormat="1" applyFont="1" applyBorder="1" applyAlignment="1">
      <alignment wrapText="1"/>
    </xf>
    <xf numFmtId="171" fontId="34" fillId="0" borderId="37" xfId="0" applyNumberFormat="1" applyFont="1" applyBorder="1" applyAlignment="1">
      <alignment wrapText="1"/>
    </xf>
    <xf numFmtId="171" fontId="34" fillId="0" borderId="37" xfId="0" applyNumberFormat="1" applyFont="1" applyBorder="1" applyAlignment="1">
      <alignment horizontal="left" wrapText="1"/>
    </xf>
    <xf numFmtId="171" fontId="34" fillId="0" borderId="37" xfId="0" applyNumberFormat="1" applyFont="1" applyBorder="1"/>
    <xf numFmtId="1" fontId="50" fillId="5" borderId="140" xfId="13" applyNumberFormat="1" applyFont="1" applyBorder="1" applyAlignment="1" applyProtection="1">
      <alignment horizontal="center"/>
    </xf>
    <xf numFmtId="14" fontId="50" fillId="5" borderId="144" xfId="13" applyNumberFormat="1" applyFont="1" applyBorder="1" applyAlignment="1" applyProtection="1">
      <alignment horizontal="center"/>
    </xf>
    <xf numFmtId="0" fontId="50" fillId="5" borderId="142" xfId="13" applyNumberFormat="1" applyFont="1" applyBorder="1" applyAlignment="1" applyProtection="1">
      <alignment horizontal="center"/>
    </xf>
    <xf numFmtId="14" fontId="51" fillId="24" borderId="131" xfId="0" applyNumberFormat="1" applyFont="1" applyFill="1" applyBorder="1" applyAlignment="1" applyProtection="1">
      <alignment horizontal="center"/>
      <protection locked="0"/>
    </xf>
    <xf numFmtId="0" fontId="52" fillId="25" borderId="127" xfId="1" applyNumberFormat="1" applyFont="1" applyFill="1" applyBorder="1" applyAlignment="1" applyProtection="1">
      <alignment horizontal="center"/>
      <protection locked="0"/>
    </xf>
    <xf numFmtId="0" fontId="52" fillId="25" borderId="134" xfId="1" applyNumberFormat="1" applyFont="1" applyFill="1" applyBorder="1" applyAlignment="1" applyProtection="1">
      <alignment horizontal="center"/>
      <protection locked="0"/>
    </xf>
    <xf numFmtId="14" fontId="51" fillId="24" borderId="132" xfId="0" applyNumberFormat="1" applyFont="1" applyFill="1" applyBorder="1" applyAlignment="1" applyProtection="1">
      <alignment horizontal="center"/>
      <protection locked="0"/>
    </xf>
    <xf numFmtId="0" fontId="52" fillId="25" borderId="128" xfId="1" applyNumberFormat="1" applyFont="1" applyFill="1" applyBorder="1" applyAlignment="1" applyProtection="1">
      <alignment horizontal="center"/>
    </xf>
    <xf numFmtId="0" fontId="52" fillId="25" borderId="128" xfId="1" applyNumberFormat="1" applyFont="1" applyFill="1" applyBorder="1" applyAlignment="1" applyProtection="1">
      <alignment horizontal="center"/>
      <protection locked="0"/>
    </xf>
    <xf numFmtId="0" fontId="52" fillId="6" borderId="46" xfId="1" applyNumberFormat="1" applyFont="1" applyFill="1" applyBorder="1" applyAlignment="1" applyProtection="1">
      <alignment horizontal="center"/>
      <protection locked="0"/>
    </xf>
    <xf numFmtId="0" fontId="52" fillId="6" borderId="29" xfId="1" applyNumberFormat="1" applyFont="1" applyFill="1" applyBorder="1" applyAlignment="1" applyProtection="1">
      <alignment horizontal="center"/>
      <protection locked="0"/>
    </xf>
    <xf numFmtId="0" fontId="52" fillId="6" borderId="59" xfId="1" applyNumberFormat="1" applyFont="1" applyFill="1" applyBorder="1" applyAlignment="1" applyProtection="1">
      <alignment horizontal="center"/>
      <protection locked="0"/>
    </xf>
    <xf numFmtId="14" fontId="52" fillId="25" borderId="135" xfId="1" applyNumberFormat="1" applyFont="1" applyFill="1" applyBorder="1" applyAlignment="1" applyProtection="1">
      <alignment horizontal="center"/>
      <protection locked="0"/>
    </xf>
    <xf numFmtId="0" fontId="52" fillId="25" borderId="137" xfId="1" applyNumberFormat="1" applyFont="1" applyFill="1" applyBorder="1" applyAlignment="1" applyProtection="1">
      <alignment horizontal="center"/>
      <protection locked="0"/>
    </xf>
    <xf numFmtId="0" fontId="52" fillId="25" borderId="46" xfId="1" applyNumberFormat="1" applyFont="1" applyFill="1" applyBorder="1" applyAlignment="1" applyProtection="1">
      <alignment horizontal="center"/>
      <protection locked="0"/>
    </xf>
    <xf numFmtId="0" fontId="52" fillId="25" borderId="29" xfId="1" applyNumberFormat="1" applyFont="1" applyFill="1" applyBorder="1" applyAlignment="1" applyProtection="1">
      <alignment horizontal="center"/>
      <protection locked="0"/>
    </xf>
    <xf numFmtId="0" fontId="52" fillId="25" borderId="59" xfId="1" applyNumberFormat="1" applyFont="1" applyFill="1" applyBorder="1" applyAlignment="1" applyProtection="1">
      <alignment horizontal="center"/>
      <protection locked="0"/>
    </xf>
    <xf numFmtId="14" fontId="52" fillId="25" borderId="138" xfId="1" applyNumberFormat="1" applyFont="1" applyFill="1" applyBorder="1" applyAlignment="1" applyProtection="1">
      <alignment horizontal="center"/>
      <protection locked="0"/>
    </xf>
    <xf numFmtId="1" fontId="50" fillId="3" borderId="140" xfId="13" applyNumberFormat="1" applyFont="1" applyFill="1" applyBorder="1" applyAlignment="1" applyProtection="1">
      <alignment horizontal="center"/>
    </xf>
    <xf numFmtId="14" fontId="50" fillId="3" borderId="144" xfId="13" applyNumberFormat="1" applyFont="1" applyFill="1" applyBorder="1" applyAlignment="1" applyProtection="1">
      <alignment horizontal="center"/>
    </xf>
    <xf numFmtId="0" fontId="50" fillId="3" borderId="142" xfId="13" applyNumberFormat="1" applyFont="1" applyFill="1" applyBorder="1" applyAlignment="1" applyProtection="1">
      <alignment horizontal="center"/>
    </xf>
    <xf numFmtId="14" fontId="51" fillId="23" borderId="131" xfId="0" applyNumberFormat="1" applyFont="1" applyFill="1" applyBorder="1" applyAlignment="1" applyProtection="1">
      <alignment horizontal="center"/>
      <protection locked="0"/>
    </xf>
    <xf numFmtId="0" fontId="52" fillId="3" borderId="128" xfId="1" applyNumberFormat="1" applyFont="1" applyFill="1" applyBorder="1" applyAlignment="1" applyProtection="1">
      <alignment horizontal="center"/>
      <protection locked="0"/>
    </xf>
    <xf numFmtId="0" fontId="52" fillId="3" borderId="127" xfId="1" applyNumberFormat="1" applyFont="1" applyFill="1" applyBorder="1" applyAlignment="1" applyProtection="1">
      <alignment horizontal="center"/>
      <protection locked="0"/>
    </xf>
    <xf numFmtId="0" fontId="52" fillId="3" borderId="134" xfId="1" applyNumberFormat="1" applyFont="1" applyFill="1" applyBorder="1" applyAlignment="1" applyProtection="1">
      <alignment horizontal="center"/>
      <protection locked="0"/>
    </xf>
    <xf numFmtId="14" fontId="51" fillId="23" borderId="132" xfId="0" applyNumberFormat="1" applyFont="1" applyFill="1" applyBorder="1" applyAlignment="1" applyProtection="1">
      <alignment horizontal="center"/>
      <protection locked="0"/>
    </xf>
    <xf numFmtId="0" fontId="52" fillId="3" borderId="128" xfId="1" applyNumberFormat="1" applyFont="1" applyFill="1" applyBorder="1" applyAlignment="1" applyProtection="1">
      <alignment horizontal="center"/>
    </xf>
    <xf numFmtId="0" fontId="52" fillId="6" borderId="26" xfId="1" applyNumberFormat="1" applyFont="1" applyFill="1" applyBorder="1" applyAlignment="1" applyProtection="1">
      <alignment horizontal="center"/>
      <protection locked="0"/>
    </xf>
    <xf numFmtId="14" fontId="52" fillId="3" borderId="135" xfId="1" applyNumberFormat="1" applyFont="1" applyFill="1" applyBorder="1" applyAlignment="1" applyProtection="1">
      <alignment horizontal="center"/>
      <protection locked="0"/>
    </xf>
    <xf numFmtId="0" fontId="52" fillId="3" borderId="137" xfId="1" applyNumberFormat="1" applyFont="1" applyFill="1" applyBorder="1" applyAlignment="1" applyProtection="1">
      <alignment horizontal="center"/>
      <protection locked="0"/>
    </xf>
    <xf numFmtId="0" fontId="52" fillId="3" borderId="26" xfId="1" applyNumberFormat="1" applyFont="1" applyFill="1" applyBorder="1" applyAlignment="1" applyProtection="1">
      <alignment horizontal="center"/>
      <protection locked="0"/>
    </xf>
    <xf numFmtId="0" fontId="52" fillId="3" borderId="29" xfId="1" applyNumberFormat="1" applyFont="1" applyFill="1" applyBorder="1" applyAlignment="1" applyProtection="1">
      <alignment horizontal="center"/>
      <protection locked="0"/>
    </xf>
    <xf numFmtId="0" fontId="52" fillId="3" borderId="59" xfId="1" applyNumberFormat="1" applyFont="1" applyFill="1" applyBorder="1" applyAlignment="1" applyProtection="1">
      <alignment horizontal="center"/>
      <protection locked="0"/>
    </xf>
    <xf numFmtId="1" fontId="49" fillId="0" borderId="145" xfId="0" applyNumberFormat="1" applyFont="1" applyBorder="1" applyAlignment="1">
      <alignment wrapText="1"/>
    </xf>
    <xf numFmtId="1" fontId="49" fillId="0" borderId="146" xfId="0" applyNumberFormat="1" applyFont="1" applyBorder="1" applyAlignment="1">
      <alignment wrapText="1"/>
    </xf>
    <xf numFmtId="164" fontId="33" fillId="0" borderId="146" xfId="7" applyNumberFormat="1" applyFont="1" applyBorder="1" applyProtection="1"/>
    <xf numFmtId="167" fontId="27" fillId="9" borderId="126" xfId="0" applyNumberFormat="1" applyFont="1" applyFill="1" applyBorder="1" applyAlignment="1">
      <alignment horizontal="center" vertical="center"/>
    </xf>
    <xf numFmtId="1" fontId="49" fillId="0" borderId="147" xfId="0" applyNumberFormat="1" applyFont="1" applyBorder="1" applyAlignment="1">
      <alignment wrapText="1"/>
    </xf>
    <xf numFmtId="1" fontId="49" fillId="0" borderId="148" xfId="0" applyNumberFormat="1" applyFont="1" applyBorder="1" applyAlignment="1">
      <alignment wrapText="1"/>
    </xf>
    <xf numFmtId="164" fontId="33" fillId="0" borderId="148" xfId="7" applyNumberFormat="1" applyFont="1" applyBorder="1" applyProtection="1"/>
    <xf numFmtId="0" fontId="5" fillId="0" borderId="150" xfId="0" applyFont="1" applyBorder="1" applyAlignment="1" applyProtection="1">
      <alignment vertical="center" wrapText="1"/>
      <protection locked="0"/>
    </xf>
    <xf numFmtId="0" fontId="21" fillId="3" borderId="0" xfId="0" applyFont="1" applyFill="1" applyAlignment="1">
      <alignment vertical="center"/>
    </xf>
    <xf numFmtId="171" fontId="34" fillId="27" borderId="37" xfId="0" applyNumberFormat="1" applyFont="1" applyFill="1" applyBorder="1"/>
    <xf numFmtId="0" fontId="40" fillId="20" borderId="143" xfId="0" applyFont="1" applyFill="1" applyBorder="1" applyAlignment="1">
      <alignment horizontal="center" vertical="center" wrapText="1"/>
    </xf>
    <xf numFmtId="0" fontId="24" fillId="18" borderId="0" xfId="0" applyFont="1" applyFill="1" applyAlignment="1">
      <alignment vertical="center"/>
    </xf>
    <xf numFmtId="0" fontId="27" fillId="9" borderId="153" xfId="0" applyFont="1" applyFill="1" applyBorder="1" applyAlignment="1">
      <alignment horizontal="center" vertical="center"/>
    </xf>
    <xf numFmtId="0" fontId="46" fillId="3" borderId="154" xfId="0" applyFont="1" applyFill="1" applyBorder="1" applyAlignment="1">
      <alignment horizontal="center" vertical="center"/>
    </xf>
    <xf numFmtId="0" fontId="47" fillId="12" borderId="156" xfId="0" applyFont="1" applyFill="1" applyBorder="1" applyAlignment="1">
      <alignment horizontal="left" vertical="center" wrapText="1" indent="1"/>
    </xf>
    <xf numFmtId="0" fontId="48" fillId="12" borderId="156" xfId="0" applyFont="1" applyFill="1" applyBorder="1" applyAlignment="1">
      <alignment horizontal="left" vertical="center" wrapText="1" indent="1"/>
    </xf>
    <xf numFmtId="0" fontId="47" fillId="12" borderId="157" xfId="0" applyFont="1" applyFill="1" applyBorder="1" applyAlignment="1">
      <alignment horizontal="left" vertical="center" wrapText="1" indent="1"/>
    </xf>
    <xf numFmtId="0" fontId="47" fillId="12" borderId="158" xfId="0" applyFont="1" applyFill="1" applyBorder="1" applyAlignment="1">
      <alignment horizontal="left" vertical="center" wrapText="1" indent="1"/>
    </xf>
    <xf numFmtId="0" fontId="39" fillId="12" borderId="160" xfId="0" applyFont="1" applyFill="1" applyBorder="1" applyAlignment="1">
      <alignment horizontal="left" vertical="center" wrapText="1" indent="1"/>
    </xf>
    <xf numFmtId="0" fontId="39" fillId="12" borderId="161" xfId="0" applyFont="1" applyFill="1" applyBorder="1" applyAlignment="1">
      <alignment horizontal="left" vertical="center" wrapText="1" indent="1"/>
    </xf>
    <xf numFmtId="0" fontId="39" fillId="20" borderId="159" xfId="0" applyFont="1" applyFill="1" applyBorder="1" applyAlignment="1">
      <alignment horizontal="left" vertical="center" wrapText="1" indent="1"/>
    </xf>
    <xf numFmtId="0" fontId="39" fillId="21" borderId="161" xfId="0" applyFont="1" applyFill="1" applyBorder="1" applyAlignment="1">
      <alignment horizontal="left" vertical="center" wrapText="1" indent="1"/>
    </xf>
    <xf numFmtId="0" fontId="39" fillId="21" borderId="158" xfId="0" applyFont="1" applyFill="1" applyBorder="1" applyAlignment="1">
      <alignment horizontal="left" vertical="center" wrapText="1" indent="1"/>
    </xf>
    <xf numFmtId="0" fontId="39" fillId="21" borderId="160" xfId="0" applyFont="1" applyFill="1" applyBorder="1" applyAlignment="1">
      <alignment horizontal="left" vertical="center" wrapText="1" indent="1"/>
    </xf>
    <xf numFmtId="0" fontId="47" fillId="12" borderId="162" xfId="0" applyFont="1" applyFill="1" applyBorder="1" applyAlignment="1">
      <alignment horizontal="left" vertical="center" wrapText="1" indent="1"/>
    </xf>
    <xf numFmtId="0" fontId="49" fillId="3" borderId="102" xfId="0" applyFont="1" applyFill="1" applyBorder="1" applyAlignment="1">
      <alignment wrapText="1"/>
    </xf>
    <xf numFmtId="1" fontId="49" fillId="3" borderId="163" xfId="0" applyNumberFormat="1" applyFont="1" applyFill="1" applyBorder="1" applyAlignment="1">
      <alignment wrapText="1"/>
    </xf>
    <xf numFmtId="0" fontId="47" fillId="12" borderId="164" xfId="0" applyFont="1" applyFill="1" applyBorder="1" applyAlignment="1">
      <alignment horizontal="left" vertical="center" wrapText="1" indent="1"/>
    </xf>
    <xf numFmtId="1" fontId="49" fillId="3" borderId="165" xfId="0" applyNumberFormat="1" applyFont="1" applyFill="1" applyBorder="1" applyAlignment="1">
      <alignment wrapText="1"/>
    </xf>
    <xf numFmtId="1" fontId="49" fillId="3" borderId="166" xfId="0" applyNumberFormat="1" applyFont="1" applyFill="1" applyBorder="1" applyAlignment="1">
      <alignment wrapText="1"/>
    </xf>
    <xf numFmtId="0" fontId="48" fillId="12" borderId="159" xfId="0" applyFont="1" applyFill="1" applyBorder="1" applyAlignment="1">
      <alignment horizontal="left" vertical="center" wrapText="1" indent="1"/>
    </xf>
    <xf numFmtId="1" fontId="49" fillId="0" borderId="165" xfId="0" applyNumberFormat="1" applyFont="1" applyBorder="1" applyAlignment="1">
      <alignment wrapText="1"/>
    </xf>
    <xf numFmtId="1" fontId="49" fillId="0" borderId="166" xfId="0" applyNumberFormat="1" applyFont="1" applyBorder="1" applyAlignment="1">
      <alignment wrapText="1"/>
    </xf>
    <xf numFmtId="0" fontId="39" fillId="12" borderId="167" xfId="0" applyFont="1" applyFill="1" applyBorder="1" applyAlignment="1">
      <alignment horizontal="left" vertical="center" wrapText="1" indent="1"/>
    </xf>
    <xf numFmtId="164" fontId="33" fillId="0" borderId="102" xfId="7" applyNumberFormat="1" applyFont="1" applyBorder="1" applyProtection="1"/>
    <xf numFmtId="164" fontId="33" fillId="0" borderId="163" xfId="7" applyNumberFormat="1" applyFont="1" applyBorder="1" applyProtection="1"/>
    <xf numFmtId="0" fontId="48" fillId="17" borderId="160" xfId="0" applyFont="1" applyFill="1" applyBorder="1" applyAlignment="1">
      <alignment horizontal="left" vertical="center" wrapText="1" indent="1"/>
    </xf>
    <xf numFmtId="1" fontId="49" fillId="3" borderId="169" xfId="0" applyNumberFormat="1" applyFont="1" applyFill="1" applyBorder="1" applyAlignment="1">
      <alignment wrapText="1"/>
    </xf>
    <xf numFmtId="0" fontId="39" fillId="17" borderId="170" xfId="0" applyFont="1" applyFill="1" applyBorder="1" applyAlignment="1">
      <alignment horizontal="left" vertical="center" wrapText="1" indent="1"/>
    </xf>
    <xf numFmtId="0" fontId="48" fillId="2" borderId="160" xfId="0" applyFont="1" applyFill="1" applyBorder="1" applyAlignment="1">
      <alignment horizontal="left" vertical="center" wrapText="1" indent="1"/>
    </xf>
    <xf numFmtId="0" fontId="47" fillId="2" borderId="168" xfId="0" applyFont="1" applyFill="1" applyBorder="1" applyAlignment="1">
      <alignment horizontal="left" vertical="center" wrapText="1" indent="1"/>
    </xf>
    <xf numFmtId="0" fontId="39" fillId="2" borderId="170" xfId="0" applyFont="1" applyFill="1" applyBorder="1" applyAlignment="1">
      <alignment horizontal="left" vertical="center" wrapText="1" indent="1"/>
    </xf>
    <xf numFmtId="0" fontId="47" fillId="2" borderId="164" xfId="0" applyFont="1" applyFill="1" applyBorder="1" applyAlignment="1">
      <alignment horizontal="left" vertical="center" wrapText="1" indent="1"/>
    </xf>
    <xf numFmtId="0" fontId="47" fillId="2" borderId="157" xfId="0" applyFont="1" applyFill="1" applyBorder="1" applyAlignment="1">
      <alignment horizontal="left" vertical="center" wrapText="1" indent="1"/>
    </xf>
    <xf numFmtId="167" fontId="27" fillId="9" borderId="172" xfId="0" applyNumberFormat="1" applyFont="1" applyFill="1" applyBorder="1" applyAlignment="1">
      <alignment horizontal="center" vertical="center"/>
    </xf>
    <xf numFmtId="1" fontId="49" fillId="3" borderId="101" xfId="0" applyNumberFormat="1" applyFont="1" applyFill="1" applyBorder="1" applyAlignment="1">
      <alignment wrapText="1"/>
    </xf>
    <xf numFmtId="1" fontId="49" fillId="3" borderId="173" xfId="0" applyNumberFormat="1" applyFont="1" applyFill="1" applyBorder="1" applyAlignment="1">
      <alignment wrapText="1"/>
    </xf>
    <xf numFmtId="1" fontId="49" fillId="0" borderId="173" xfId="0" applyNumberFormat="1" applyFont="1" applyBorder="1" applyAlignment="1">
      <alignment wrapText="1"/>
    </xf>
    <xf numFmtId="1" fontId="49" fillId="0" borderId="174" xfId="0" applyNumberFormat="1" applyFont="1" applyBorder="1" applyAlignment="1">
      <alignment wrapText="1"/>
    </xf>
    <xf numFmtId="1" fontId="49" fillId="0" borderId="175" xfId="0" applyNumberFormat="1" applyFont="1" applyBorder="1" applyAlignment="1">
      <alignment wrapText="1"/>
    </xf>
    <xf numFmtId="168" fontId="34" fillId="0" borderId="25" xfId="0" applyNumberFormat="1" applyFont="1" applyBorder="1"/>
    <xf numFmtId="1" fontId="49" fillId="3" borderId="176" xfId="0" applyNumberFormat="1" applyFont="1" applyFill="1" applyBorder="1" applyAlignment="1">
      <alignment wrapText="1"/>
    </xf>
    <xf numFmtId="1" fontId="49" fillId="0" borderId="177" xfId="0" applyNumberFormat="1" applyFont="1" applyBorder="1" applyAlignment="1">
      <alignment wrapText="1"/>
    </xf>
    <xf numFmtId="1" fontId="49" fillId="3" borderId="177" xfId="0" applyNumberFormat="1" applyFont="1" applyFill="1" applyBorder="1" applyAlignment="1">
      <alignment wrapText="1"/>
    </xf>
    <xf numFmtId="164" fontId="49" fillId="0" borderId="177" xfId="0" applyNumberFormat="1" applyFont="1" applyBorder="1" applyAlignment="1">
      <alignment wrapText="1"/>
    </xf>
    <xf numFmtId="171" fontId="34" fillId="0" borderId="25" xfId="0" applyNumberFormat="1" applyFont="1" applyBorder="1" applyAlignment="1">
      <alignment horizontal="left" wrapText="1"/>
    </xf>
    <xf numFmtId="167" fontId="27" fillId="28" borderId="171" xfId="0" applyNumberFormat="1" applyFont="1" applyFill="1" applyBorder="1" applyAlignment="1">
      <alignment horizontal="center" vertical="center"/>
    </xf>
    <xf numFmtId="0" fontId="39" fillId="0" borderId="0" xfId="0" applyFont="1" applyAlignment="1">
      <alignment horizontal="left" vertical="center" wrapText="1" indent="1"/>
    </xf>
    <xf numFmtId="168" fontId="34" fillId="0" borderId="0" xfId="0" applyNumberFormat="1" applyFont="1"/>
    <xf numFmtId="0" fontId="39" fillId="12" borderId="182" xfId="0" applyFont="1" applyFill="1" applyBorder="1" applyAlignment="1">
      <alignment horizontal="left" vertical="center" wrapText="1" indent="1"/>
    </xf>
    <xf numFmtId="168" fontId="34" fillId="0" borderId="183" xfId="0" applyNumberFormat="1" applyFont="1" applyBorder="1"/>
    <xf numFmtId="0" fontId="47" fillId="17" borderId="162" xfId="0" applyFont="1" applyFill="1" applyBorder="1" applyAlignment="1">
      <alignment horizontal="left" vertical="center" wrapText="1" indent="1"/>
    </xf>
    <xf numFmtId="168" fontId="34" fillId="0" borderId="185" xfId="0" applyNumberFormat="1" applyFont="1" applyBorder="1"/>
    <xf numFmtId="171" fontId="34" fillId="0" borderId="185" xfId="0" applyNumberFormat="1" applyFont="1" applyBorder="1"/>
    <xf numFmtId="0" fontId="0" fillId="0" borderId="186" xfId="0" applyBorder="1"/>
    <xf numFmtId="0" fontId="39" fillId="0" borderId="187" xfId="0" applyFont="1" applyBorder="1" applyAlignment="1">
      <alignment horizontal="left" vertical="center" wrapText="1" indent="1"/>
    </xf>
    <xf numFmtId="164" fontId="49" fillId="0" borderId="0" xfId="0" applyNumberFormat="1" applyFont="1" applyAlignment="1">
      <alignment wrapText="1"/>
    </xf>
    <xf numFmtId="0" fontId="39" fillId="0" borderId="189" xfId="0" applyFont="1" applyBorder="1" applyAlignment="1">
      <alignment horizontal="left" vertical="center" wrapText="1" indent="1"/>
    </xf>
    <xf numFmtId="164" fontId="49" fillId="0" borderId="190" xfId="0" applyNumberFormat="1" applyFont="1" applyBorder="1" applyAlignment="1">
      <alignment wrapText="1"/>
    </xf>
    <xf numFmtId="164" fontId="33" fillId="0" borderId="191" xfId="0" applyNumberFormat="1" applyFont="1" applyBorder="1"/>
    <xf numFmtId="0" fontId="0" fillId="0" borderId="192" xfId="0" applyBorder="1"/>
    <xf numFmtId="164" fontId="49" fillId="0" borderId="193" xfId="0" applyNumberFormat="1" applyFont="1" applyBorder="1" applyAlignment="1">
      <alignment wrapText="1"/>
    </xf>
    <xf numFmtId="164" fontId="49" fillId="0" borderId="191" xfId="0" applyNumberFormat="1" applyFont="1" applyBorder="1" applyAlignment="1">
      <alignment wrapText="1"/>
    </xf>
    <xf numFmtId="0" fontId="39" fillId="20" borderId="155" xfId="0" applyFont="1" applyFill="1" applyBorder="1" applyAlignment="1">
      <alignment horizontal="left" vertical="center" wrapText="1" indent="1"/>
    </xf>
    <xf numFmtId="0" fontId="47" fillId="17" borderId="157" xfId="0" applyFont="1" applyFill="1" applyBorder="1" applyAlignment="1">
      <alignment horizontal="left" vertical="center" wrapText="1" indent="1"/>
    </xf>
    <xf numFmtId="0" fontId="47" fillId="17" borderId="199" xfId="0" applyFont="1" applyFill="1" applyBorder="1" applyAlignment="1">
      <alignment horizontal="left" vertical="center" wrapText="1" indent="1"/>
    </xf>
    <xf numFmtId="1" fontId="49" fillId="3" borderId="200" xfId="0" applyNumberFormat="1" applyFont="1" applyFill="1" applyBorder="1" applyAlignment="1">
      <alignment wrapText="1"/>
    </xf>
    <xf numFmtId="1" fontId="49" fillId="3" borderId="201" xfId="0" applyNumberFormat="1" applyFont="1" applyFill="1" applyBorder="1" applyAlignment="1">
      <alignment wrapText="1"/>
    </xf>
    <xf numFmtId="1" fontId="49" fillId="3" borderId="202" xfId="0" applyNumberFormat="1" applyFont="1" applyFill="1" applyBorder="1" applyAlignment="1">
      <alignment wrapText="1"/>
    </xf>
    <xf numFmtId="1" fontId="49" fillId="3" borderId="188" xfId="0" applyNumberFormat="1" applyFont="1" applyFill="1" applyBorder="1" applyAlignment="1">
      <alignment wrapText="1"/>
    </xf>
    <xf numFmtId="164" fontId="49" fillId="3" borderId="203" xfId="0" applyNumberFormat="1" applyFont="1" applyFill="1" applyBorder="1" applyAlignment="1">
      <alignment wrapText="1"/>
    </xf>
    <xf numFmtId="164" fontId="49" fillId="3" borderId="204" xfId="0" applyNumberFormat="1" applyFont="1" applyFill="1" applyBorder="1" applyAlignment="1">
      <alignment wrapText="1"/>
    </xf>
    <xf numFmtId="1" fontId="49" fillId="3" borderId="0" xfId="0" applyNumberFormat="1" applyFont="1" applyFill="1" applyAlignment="1">
      <alignment wrapText="1"/>
    </xf>
    <xf numFmtId="164" fontId="49" fillId="3" borderId="205" xfId="0" applyNumberFormat="1" applyFont="1" applyFill="1" applyBorder="1" applyAlignment="1">
      <alignment wrapText="1"/>
    </xf>
    <xf numFmtId="1" fontId="49" fillId="3" borderId="206" xfId="0" applyNumberFormat="1" applyFont="1" applyFill="1" applyBorder="1" applyAlignment="1">
      <alignment wrapText="1"/>
    </xf>
    <xf numFmtId="164" fontId="49" fillId="3" borderId="194" xfId="0" applyNumberFormat="1" applyFont="1" applyFill="1" applyBorder="1" applyAlignment="1">
      <alignment wrapText="1"/>
    </xf>
    <xf numFmtId="164" fontId="49" fillId="3" borderId="195" xfId="0" applyNumberFormat="1" applyFont="1" applyFill="1" applyBorder="1" applyAlignment="1">
      <alignment wrapText="1"/>
    </xf>
    <xf numFmtId="3" fontId="33" fillId="4" borderId="196" xfId="0" applyNumberFormat="1" applyFont="1" applyFill="1" applyBorder="1"/>
    <xf numFmtId="3" fontId="33" fillId="4" borderId="197" xfId="0" applyNumberFormat="1" applyFont="1" applyFill="1" applyBorder="1"/>
    <xf numFmtId="164" fontId="33" fillId="4" borderId="178" xfId="0" applyNumberFormat="1" applyFont="1" applyFill="1" applyBorder="1"/>
    <xf numFmtId="171" fontId="34" fillId="4" borderId="171" xfId="0" applyNumberFormat="1" applyFont="1" applyFill="1" applyBorder="1"/>
    <xf numFmtId="171" fontId="34" fillId="4" borderId="184" xfId="0" applyNumberFormat="1" applyFont="1" applyFill="1" applyBorder="1"/>
    <xf numFmtId="164" fontId="33" fillId="4" borderId="179" xfId="0" applyNumberFormat="1" applyFont="1" applyFill="1" applyBorder="1"/>
    <xf numFmtId="164" fontId="33" fillId="4" borderId="197" xfId="0" applyNumberFormat="1" applyFont="1" applyFill="1" applyBorder="1"/>
    <xf numFmtId="164" fontId="33" fillId="4" borderId="180" xfId="0" applyNumberFormat="1" applyFont="1" applyFill="1" applyBorder="1"/>
    <xf numFmtId="164" fontId="33" fillId="4" borderId="198" xfId="0" applyNumberFormat="1" applyFont="1" applyFill="1" applyBorder="1"/>
    <xf numFmtId="171" fontId="34" fillId="4" borderId="180" xfId="0" applyNumberFormat="1" applyFont="1" applyFill="1" applyBorder="1"/>
    <xf numFmtId="171" fontId="34" fillId="4" borderId="181" xfId="0" applyNumberFormat="1" applyFont="1" applyFill="1" applyBorder="1"/>
    <xf numFmtId="171" fontId="34" fillId="4" borderId="196" xfId="0" applyNumberFormat="1" applyFont="1" applyFill="1" applyBorder="1"/>
    <xf numFmtId="173" fontId="33" fillId="4" borderId="207" xfId="0" applyNumberFormat="1" applyFont="1" applyFill="1" applyBorder="1"/>
    <xf numFmtId="1" fontId="33" fillId="4" borderId="197" xfId="0" applyNumberFormat="1" applyFont="1" applyFill="1" applyBorder="1"/>
    <xf numFmtId="1" fontId="33" fillId="4" borderId="179" xfId="0" applyNumberFormat="1" applyFont="1" applyFill="1" applyBorder="1"/>
    <xf numFmtId="0" fontId="0" fillId="0" borderId="208" xfId="0" applyBorder="1"/>
    <xf numFmtId="0" fontId="0" fillId="12" borderId="0" xfId="0" applyFill="1"/>
    <xf numFmtId="0" fontId="0" fillId="0" borderId="80" xfId="0" applyBorder="1"/>
    <xf numFmtId="0" fontId="0" fillId="0" borderId="79" xfId="0" applyBorder="1"/>
    <xf numFmtId="0" fontId="25" fillId="0" borderId="211" xfId="0" applyFont="1" applyBorder="1"/>
    <xf numFmtId="0" fontId="0" fillId="3" borderId="65" xfId="0" applyFill="1" applyBorder="1"/>
    <xf numFmtId="14" fontId="50" fillId="4" borderId="144" xfId="13" applyNumberFormat="1" applyFont="1" applyFill="1" applyBorder="1" applyAlignment="1" applyProtection="1">
      <alignment horizontal="center"/>
    </xf>
    <xf numFmtId="168" fontId="0" fillId="3" borderId="0" xfId="8" applyNumberFormat="1" applyFont="1" applyFill="1" applyBorder="1" applyProtection="1"/>
    <xf numFmtId="44" fontId="0" fillId="3" borderId="0" xfId="8" applyFont="1" applyFill="1" applyBorder="1" applyProtection="1"/>
    <xf numFmtId="164" fontId="49" fillId="3" borderId="213" xfId="0" applyNumberFormat="1" applyFont="1" applyFill="1" applyBorder="1" applyAlignment="1">
      <alignment wrapText="1"/>
    </xf>
    <xf numFmtId="171" fontId="34" fillId="30" borderId="212" xfId="0" applyNumberFormat="1" applyFont="1" applyFill="1" applyBorder="1"/>
    <xf numFmtId="171" fontId="34" fillId="29" borderId="58" xfId="0" applyNumberFormat="1" applyFont="1" applyFill="1" applyBorder="1"/>
    <xf numFmtId="164" fontId="49" fillId="3" borderId="216" xfId="0" applyNumberFormat="1" applyFont="1" applyFill="1" applyBorder="1" applyAlignment="1">
      <alignment wrapText="1"/>
    </xf>
    <xf numFmtId="171" fontId="34" fillId="27" borderId="212" xfId="0" applyNumberFormat="1" applyFont="1" applyFill="1" applyBorder="1"/>
    <xf numFmtId="0" fontId="49" fillId="0" borderId="0" xfId="0" applyFont="1" applyProtection="1">
      <protection locked="0"/>
    </xf>
    <xf numFmtId="1" fontId="49" fillId="0" borderId="0" xfId="0" applyNumberFormat="1" applyFont="1"/>
    <xf numFmtId="0" fontId="49" fillId="0" borderId="0" xfId="0" applyFont="1" applyAlignment="1" applyProtection="1">
      <alignment vertical="center" wrapText="1"/>
      <protection locked="0"/>
    </xf>
    <xf numFmtId="1" fontId="34" fillId="2" borderId="24" xfId="0" applyNumberFormat="1" applyFont="1" applyFill="1" applyBorder="1" applyAlignment="1">
      <alignment horizontal="center"/>
    </xf>
    <xf numFmtId="0" fontId="56" fillId="0" borderId="176" xfId="0" applyFont="1" applyBorder="1" applyProtection="1">
      <protection locked="0"/>
    </xf>
    <xf numFmtId="1" fontId="49" fillId="0" borderId="176" xfId="0" applyNumberFormat="1" applyFont="1" applyBorder="1"/>
    <xf numFmtId="0" fontId="56" fillId="0" borderId="89" xfId="0" applyFont="1" applyBorder="1" applyProtection="1">
      <protection locked="0"/>
    </xf>
    <xf numFmtId="1" fontId="49" fillId="0" borderId="217" xfId="0" applyNumberFormat="1" applyFont="1" applyBorder="1"/>
    <xf numFmtId="0" fontId="56" fillId="0" borderId="219" xfId="0" applyFont="1" applyBorder="1" applyProtection="1">
      <protection locked="0"/>
    </xf>
    <xf numFmtId="1" fontId="49" fillId="0" borderId="222" xfId="0" applyNumberFormat="1" applyFont="1" applyBorder="1"/>
    <xf numFmtId="0" fontId="49" fillId="0" borderId="223" xfId="0" applyFont="1" applyBorder="1" applyAlignment="1">
      <alignment vertical="center" wrapText="1"/>
    </xf>
    <xf numFmtId="1" fontId="49" fillId="0" borderId="225" xfId="0" applyNumberFormat="1" applyFont="1" applyBorder="1"/>
    <xf numFmtId="0" fontId="49" fillId="0" borderId="226" xfId="0" applyFont="1" applyBorder="1" applyAlignment="1">
      <alignment vertical="center" wrapText="1"/>
    </xf>
    <xf numFmtId="0" fontId="56" fillId="13" borderId="18" xfId="0" applyFont="1" applyFill="1" applyBorder="1" applyProtection="1">
      <protection locked="0"/>
    </xf>
    <xf numFmtId="0" fontId="56" fillId="13" borderId="221" xfId="0" applyFont="1" applyFill="1" applyBorder="1" applyProtection="1">
      <protection locked="0"/>
    </xf>
    <xf numFmtId="0" fontId="49" fillId="13" borderId="33" xfId="0" applyFont="1" applyFill="1" applyBorder="1" applyAlignment="1" applyProtection="1">
      <alignment vertical="center" wrapText="1"/>
      <protection locked="0"/>
    </xf>
    <xf numFmtId="0" fontId="14" fillId="13" borderId="33" xfId="0" applyFont="1" applyFill="1" applyBorder="1" applyAlignment="1" applyProtection="1">
      <alignment vertical="center" wrapText="1"/>
      <protection locked="0"/>
    </xf>
    <xf numFmtId="0" fontId="0" fillId="13" borderId="0" xfId="0" applyFill="1" applyProtection="1">
      <protection locked="0"/>
    </xf>
    <xf numFmtId="0" fontId="57" fillId="13" borderId="18" xfId="0" applyFont="1" applyFill="1" applyBorder="1" applyProtection="1">
      <protection locked="0"/>
    </xf>
    <xf numFmtId="0" fontId="49" fillId="31" borderId="218" xfId="0" applyFont="1" applyFill="1" applyBorder="1" applyProtection="1">
      <protection locked="0"/>
    </xf>
    <xf numFmtId="0" fontId="49" fillId="31" borderId="89" xfId="0" applyFont="1" applyFill="1" applyBorder="1" applyProtection="1">
      <protection locked="0"/>
    </xf>
    <xf numFmtId="0" fontId="0" fillId="0" borderId="218" xfId="0" applyBorder="1" applyProtection="1">
      <protection locked="0"/>
    </xf>
    <xf numFmtId="1" fontId="34" fillId="2" borderId="28" xfId="0" applyNumberFormat="1" applyFont="1" applyFill="1" applyBorder="1" applyAlignment="1">
      <alignment horizontal="center"/>
    </xf>
    <xf numFmtId="1" fontId="34" fillId="2" borderId="126" xfId="0" applyNumberFormat="1" applyFont="1" applyFill="1" applyBorder="1" applyAlignment="1">
      <alignment horizontal="center"/>
    </xf>
    <xf numFmtId="0" fontId="49" fillId="0" borderId="144" xfId="0" applyFont="1" applyBorder="1" applyAlignment="1">
      <alignment vertical="center" wrapText="1"/>
    </xf>
    <xf numFmtId="1" fontId="34" fillId="2" borderId="130" xfId="0" applyNumberFormat="1" applyFont="1" applyFill="1" applyBorder="1" applyAlignment="1">
      <alignment horizontal="center"/>
    </xf>
    <xf numFmtId="1" fontId="34" fillId="2" borderId="130" xfId="0" applyNumberFormat="1" applyFont="1" applyFill="1" applyBorder="1" applyAlignment="1" applyProtection="1">
      <alignment horizontal="center"/>
      <protection locked="0"/>
    </xf>
    <xf numFmtId="14" fontId="34" fillId="2" borderId="229" xfId="0" applyNumberFormat="1" applyFont="1" applyFill="1" applyBorder="1" applyAlignment="1" applyProtection="1">
      <alignment horizontal="center"/>
      <protection locked="0"/>
    </xf>
    <xf numFmtId="14" fontId="34" fillId="2" borderId="130" xfId="0" applyNumberFormat="1" applyFont="1" applyFill="1" applyBorder="1" applyAlignment="1" applyProtection="1">
      <alignment horizontal="center"/>
      <protection locked="0"/>
    </xf>
    <xf numFmtId="0" fontId="34" fillId="2" borderId="153" xfId="0" applyFont="1" applyFill="1" applyBorder="1" applyAlignment="1" applyProtection="1">
      <alignment horizontal="center"/>
      <protection locked="0"/>
    </xf>
    <xf numFmtId="0" fontId="34" fillId="2" borderId="229" xfId="0" applyFont="1" applyFill="1" applyBorder="1" applyAlignment="1" applyProtection="1">
      <alignment horizontal="center"/>
      <protection locked="0"/>
    </xf>
    <xf numFmtId="0" fontId="34" fillId="2" borderId="25" xfId="0" applyFont="1" applyFill="1" applyBorder="1" applyAlignment="1" applyProtection="1">
      <alignment horizontal="center"/>
      <protection locked="0"/>
    </xf>
    <xf numFmtId="0" fontId="34" fillId="2" borderId="126" xfId="0" applyFont="1" applyFill="1" applyBorder="1" applyAlignment="1" applyProtection="1">
      <alignment horizontal="center"/>
      <protection locked="0"/>
    </xf>
    <xf numFmtId="0" fontId="49" fillId="31" borderId="100" xfId="0" applyFont="1" applyFill="1" applyBorder="1" applyProtection="1">
      <protection locked="0"/>
    </xf>
    <xf numFmtId="1" fontId="49" fillId="0" borderId="230" xfId="0" applyNumberFormat="1" applyFont="1" applyBorder="1"/>
    <xf numFmtId="0" fontId="49" fillId="0" borderId="166" xfId="0" applyFont="1" applyBorder="1"/>
    <xf numFmtId="0" fontId="49" fillId="31" borderId="231" xfId="0" applyFont="1" applyFill="1" applyBorder="1" applyProtection="1">
      <protection locked="0"/>
    </xf>
    <xf numFmtId="0" fontId="49" fillId="31" borderId="232" xfId="0" applyFont="1" applyFill="1" applyBorder="1" applyProtection="1">
      <protection locked="0"/>
    </xf>
    <xf numFmtId="0" fontId="49" fillId="31" borderId="0" xfId="0" applyFont="1" applyFill="1" applyProtection="1">
      <protection locked="0"/>
    </xf>
    <xf numFmtId="0" fontId="0" fillId="0" borderId="233" xfId="0" applyBorder="1" applyProtection="1">
      <protection locked="0"/>
    </xf>
    <xf numFmtId="1" fontId="49" fillId="0" borderId="234" xfId="0" applyNumberFormat="1" applyFont="1" applyBorder="1"/>
    <xf numFmtId="0" fontId="49" fillId="0" borderId="218" xfId="0" applyFont="1" applyBorder="1" applyProtection="1">
      <protection locked="0"/>
    </xf>
    <xf numFmtId="0" fontId="49" fillId="13" borderId="220" xfId="0" applyFont="1" applyFill="1" applyBorder="1" applyAlignment="1" applyProtection="1">
      <alignment vertical="center" wrapText="1"/>
      <protection locked="0"/>
    </xf>
    <xf numFmtId="0" fontId="49" fillId="31" borderId="235" xfId="0" applyFont="1" applyFill="1" applyBorder="1" applyProtection="1">
      <protection locked="0"/>
    </xf>
    <xf numFmtId="0" fontId="49" fillId="31" borderId="236" xfId="0" applyFont="1" applyFill="1" applyBorder="1" applyProtection="1">
      <protection locked="0"/>
    </xf>
    <xf numFmtId="0" fontId="49" fillId="31" borderId="154" xfId="0" applyFont="1" applyFill="1" applyBorder="1" applyProtection="1">
      <protection locked="0"/>
    </xf>
    <xf numFmtId="0" fontId="49" fillId="31" borderId="237" xfId="0" applyFont="1" applyFill="1" applyBorder="1" applyProtection="1">
      <protection locked="0"/>
    </xf>
    <xf numFmtId="0" fontId="49" fillId="0" borderId="238" xfId="0" applyFont="1" applyBorder="1" applyAlignment="1" applyProtection="1">
      <alignment vertical="center" wrapText="1"/>
      <protection locked="0"/>
    </xf>
    <xf numFmtId="0" fontId="49" fillId="31" borderId="239" xfId="0" applyFont="1" applyFill="1" applyBorder="1" applyProtection="1">
      <protection locked="0"/>
    </xf>
    <xf numFmtId="0" fontId="49" fillId="31" borderId="240" xfId="0" applyFont="1" applyFill="1" applyBorder="1" applyProtection="1">
      <protection locked="0"/>
    </xf>
    <xf numFmtId="0" fontId="58" fillId="13" borderId="224" xfId="0" applyFont="1" applyFill="1" applyBorder="1" applyAlignment="1">
      <alignment vertical="center" wrapText="1"/>
    </xf>
    <xf numFmtId="0" fontId="58" fillId="13" borderId="227" xfId="0" applyFont="1" applyFill="1" applyBorder="1" applyAlignment="1">
      <alignment vertical="center" wrapText="1"/>
    </xf>
    <xf numFmtId="0" fontId="58" fillId="13" borderId="228" xfId="0" applyFont="1" applyFill="1" applyBorder="1" applyAlignment="1">
      <alignment vertical="center" wrapText="1"/>
    </xf>
    <xf numFmtId="168" fontId="33" fillId="6" borderId="79" xfId="0" applyNumberFormat="1" applyFont="1" applyFill="1" applyBorder="1" applyAlignment="1">
      <alignment vertical="center"/>
    </xf>
    <xf numFmtId="0" fontId="33" fillId="0" borderId="65" xfId="0" applyFont="1" applyBorder="1"/>
    <xf numFmtId="168" fontId="34" fillId="3" borderId="0" xfId="0" applyNumberFormat="1" applyFont="1" applyFill="1" applyAlignment="1">
      <alignment vertical="center"/>
    </xf>
    <xf numFmtId="10" fontId="33" fillId="6" borderId="79" xfId="0" applyNumberFormat="1" applyFont="1" applyFill="1" applyBorder="1" applyAlignment="1">
      <alignment vertical="center"/>
    </xf>
    <xf numFmtId="170" fontId="33" fillId="6" borderId="0" xfId="0" applyNumberFormat="1" applyFont="1" applyFill="1" applyAlignment="1">
      <alignment vertical="center"/>
    </xf>
    <xf numFmtId="170" fontId="34" fillId="3" borderId="0" xfId="0" applyNumberFormat="1" applyFont="1" applyFill="1" applyAlignment="1">
      <alignment vertical="center"/>
    </xf>
    <xf numFmtId="170" fontId="34" fillId="3" borderId="103" xfId="0" applyNumberFormat="1" applyFont="1" applyFill="1" applyBorder="1" applyAlignment="1">
      <alignment vertical="center"/>
    </xf>
    <xf numFmtId="168" fontId="34" fillId="3" borderId="88" xfId="0" applyNumberFormat="1" applyFont="1" applyFill="1" applyBorder="1" applyAlignment="1">
      <alignment vertical="center"/>
    </xf>
    <xf numFmtId="168" fontId="34" fillId="3" borderId="86" xfId="0" applyNumberFormat="1" applyFont="1" applyFill="1" applyBorder="1" applyAlignment="1">
      <alignment vertical="center"/>
    </xf>
    <xf numFmtId="168" fontId="34" fillId="3" borderId="87" xfId="0" applyNumberFormat="1" applyFont="1" applyFill="1" applyBorder="1" applyAlignment="1">
      <alignment vertical="center"/>
    </xf>
    <xf numFmtId="0" fontId="37" fillId="3" borderId="243" xfId="0" applyFont="1" applyFill="1" applyBorder="1" applyAlignment="1" applyProtection="1">
      <alignment vertical="center"/>
      <protection locked="0"/>
    </xf>
    <xf numFmtId="0" fontId="8" fillId="0" borderId="243" xfId="0" applyFont="1" applyBorder="1" applyAlignment="1" applyProtection="1">
      <alignment horizontal="center" vertical="center"/>
      <protection locked="0"/>
    </xf>
    <xf numFmtId="0" fontId="34" fillId="14" borderId="244" xfId="14" applyFont="1" applyBorder="1" applyAlignment="1" applyProtection="1">
      <alignment horizontal="center" vertical="center"/>
      <protection locked="0"/>
    </xf>
    <xf numFmtId="0" fontId="37" fillId="3" borderId="245" xfId="0" applyFont="1" applyFill="1" applyBorder="1" applyAlignment="1" applyProtection="1">
      <alignment vertical="center"/>
      <protection locked="0"/>
    </xf>
    <xf numFmtId="0" fontId="0" fillId="0" borderId="245" xfId="0" applyBorder="1" applyProtection="1">
      <protection locked="0"/>
    </xf>
    <xf numFmtId="0" fontId="37" fillId="2" borderId="0" xfId="14" applyFont="1" applyFill="1" applyBorder="1" applyAlignment="1" applyProtection="1">
      <alignment horizontal="left" vertical="center"/>
      <protection locked="0"/>
    </xf>
    <xf numFmtId="0" fontId="4" fillId="0" borderId="0" xfId="0" applyFont="1" applyAlignment="1" applyProtection="1">
      <alignment horizontal="left" wrapText="1"/>
      <protection locked="0"/>
    </xf>
    <xf numFmtId="0" fontId="26" fillId="0" borderId="24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39" xfId="0" applyFont="1" applyBorder="1" applyAlignment="1" applyProtection="1">
      <alignment horizontal="left" vertical="center" wrapText="1"/>
      <protection locked="0"/>
    </xf>
    <xf numFmtId="0" fontId="12" fillId="3" borderId="246" xfId="0" applyFont="1" applyFill="1" applyBorder="1" applyAlignment="1" applyProtection="1">
      <alignment vertical="center"/>
      <protection locked="0"/>
    </xf>
    <xf numFmtId="0" fontId="0" fillId="0" borderId="239" xfId="0" applyBorder="1" applyProtection="1">
      <protection locked="0"/>
    </xf>
    <xf numFmtId="0" fontId="60" fillId="2" borderId="0" xfId="0" applyFont="1" applyFill="1"/>
    <xf numFmtId="0" fontId="8" fillId="2" borderId="0" xfId="0" applyFont="1" applyFill="1" applyAlignment="1" applyProtection="1">
      <alignment horizontal="center" vertical="center"/>
      <protection locked="0"/>
    </xf>
    <xf numFmtId="0" fontId="4" fillId="2" borderId="0" xfId="0" applyFont="1" applyFill="1" applyProtection="1">
      <protection locked="0"/>
    </xf>
    <xf numFmtId="0" fontId="0" fillId="2" borderId="0" xfId="0" applyFill="1" applyProtection="1">
      <protection locked="0"/>
    </xf>
    <xf numFmtId="0" fontId="44" fillId="2" borderId="0" xfId="0" applyFont="1" applyFill="1" applyProtection="1">
      <protection locked="0"/>
    </xf>
    <xf numFmtId="0" fontId="0" fillId="3" borderId="85" xfId="0" applyFill="1" applyBorder="1"/>
    <xf numFmtId="0" fontId="0" fillId="3" borderId="208" xfId="0" applyFill="1" applyBorder="1"/>
    <xf numFmtId="0" fontId="0" fillId="3" borderId="81" xfId="0" applyFill="1" applyBorder="1"/>
    <xf numFmtId="0" fontId="54" fillId="3" borderId="247" xfId="6" applyFont="1" applyFill="1" applyBorder="1" applyAlignment="1">
      <alignment horizontal="center" vertical="center" wrapText="1"/>
    </xf>
    <xf numFmtId="0" fontId="54" fillId="3" borderId="90" xfId="6" applyFont="1" applyFill="1" applyBorder="1" applyAlignment="1">
      <alignment horizontal="center" vertical="center" wrapText="1"/>
    </xf>
    <xf numFmtId="0" fontId="26" fillId="3" borderId="247" xfId="0" applyFont="1" applyFill="1" applyBorder="1" applyAlignment="1">
      <alignment horizontal="left" vertical="center" wrapText="1" indent="1"/>
    </xf>
    <xf numFmtId="0" fontId="26" fillId="3" borderId="90" xfId="0" applyFont="1" applyFill="1" applyBorder="1" applyAlignment="1">
      <alignment horizontal="left" vertical="center" indent="1"/>
    </xf>
    <xf numFmtId="0" fontId="54" fillId="3" borderId="209" xfId="6" applyFont="1" applyFill="1" applyBorder="1" applyAlignment="1">
      <alignment horizontal="center" vertical="center" wrapText="1"/>
    </xf>
    <xf numFmtId="0" fontId="54" fillId="3" borderId="0" xfId="6" applyFont="1" applyFill="1" applyBorder="1" applyAlignment="1">
      <alignment horizontal="center" vertical="center" wrapText="1"/>
    </xf>
    <xf numFmtId="0" fontId="26" fillId="3" borderId="209" xfId="0" applyFont="1" applyFill="1" applyBorder="1" applyAlignment="1">
      <alignment horizontal="left" vertical="center" indent="1"/>
    </xf>
    <xf numFmtId="0" fontId="26" fillId="3" borderId="0" xfId="0" applyFont="1" applyFill="1" applyAlignment="1">
      <alignment horizontal="left" vertical="center" indent="1"/>
    </xf>
    <xf numFmtId="0" fontId="26" fillId="12" borderId="0" xfId="0" applyFont="1" applyFill="1" applyAlignment="1">
      <alignment horizontal="left" vertical="top" wrapText="1"/>
    </xf>
    <xf numFmtId="0" fontId="26" fillId="12" borderId="210" xfId="0" applyFont="1" applyFill="1" applyBorder="1" applyAlignment="1">
      <alignment horizontal="left" vertical="top" wrapText="1"/>
    </xf>
    <xf numFmtId="20" fontId="26" fillId="12" borderId="209" xfId="0" applyNumberFormat="1" applyFont="1" applyFill="1" applyBorder="1" applyAlignment="1">
      <alignment horizontal="left" vertical="top" wrapText="1"/>
    </xf>
    <xf numFmtId="20" fontId="26" fillId="12" borderId="0" xfId="0" applyNumberFormat="1" applyFont="1" applyFill="1" applyAlignment="1">
      <alignment horizontal="left" vertical="top" wrapText="1"/>
    </xf>
    <xf numFmtId="20" fontId="26" fillId="12" borderId="210" xfId="0" applyNumberFormat="1" applyFont="1" applyFill="1" applyBorder="1" applyAlignment="1">
      <alignment horizontal="left" vertical="top" wrapText="1"/>
    </xf>
    <xf numFmtId="20" fontId="26" fillId="3" borderId="209" xfId="0" applyNumberFormat="1" applyFont="1" applyFill="1" applyBorder="1" applyAlignment="1">
      <alignment horizontal="left" vertical="top" wrapText="1"/>
    </xf>
    <xf numFmtId="20" fontId="26" fillId="3" borderId="0" xfId="0" applyNumberFormat="1" applyFont="1" applyFill="1" applyAlignment="1">
      <alignment horizontal="left" vertical="top" wrapText="1"/>
    </xf>
    <xf numFmtId="20" fontId="26" fillId="3" borderId="210" xfId="0" applyNumberFormat="1" applyFont="1" applyFill="1" applyBorder="1" applyAlignment="1">
      <alignment horizontal="left" vertical="top" wrapText="1"/>
    </xf>
    <xf numFmtId="20" fontId="26" fillId="3" borderId="209" xfId="0" applyNumberFormat="1" applyFont="1" applyFill="1" applyBorder="1" applyAlignment="1">
      <alignment vertical="top" wrapText="1"/>
    </xf>
    <xf numFmtId="20" fontId="26" fillId="3" borderId="0" xfId="0" applyNumberFormat="1" applyFont="1" applyFill="1" applyAlignment="1">
      <alignment vertical="top" wrapText="1"/>
    </xf>
    <xf numFmtId="168" fontId="33" fillId="6" borderId="93" xfId="0" applyNumberFormat="1" applyFont="1" applyFill="1" applyBorder="1" applyAlignment="1">
      <alignment vertical="center"/>
    </xf>
    <xf numFmtId="168" fontId="33" fillId="6" borderId="92" xfId="0" applyNumberFormat="1" applyFont="1" applyFill="1" applyBorder="1" applyAlignment="1">
      <alignment vertical="center"/>
    </xf>
    <xf numFmtId="0" fontId="33" fillId="6" borderId="93" xfId="0" applyFont="1" applyFill="1" applyBorder="1" applyAlignment="1">
      <alignment vertical="center"/>
    </xf>
    <xf numFmtId="0" fontId="33" fillId="6" borderId="91" xfId="0" applyFont="1" applyFill="1" applyBorder="1" applyAlignment="1">
      <alignment vertical="center"/>
    </xf>
    <xf numFmtId="0" fontId="33" fillId="6" borderId="92" xfId="0" applyFont="1" applyFill="1" applyBorder="1" applyAlignment="1">
      <alignment vertical="center"/>
    </xf>
    <xf numFmtId="168" fontId="33" fillId="3" borderId="86" xfId="0" applyNumberFormat="1" applyFont="1" applyFill="1" applyBorder="1" applyAlignment="1">
      <alignment vertical="center"/>
    </xf>
    <xf numFmtId="0" fontId="33" fillId="6" borderId="95" xfId="0" applyFont="1" applyFill="1" applyBorder="1" applyAlignment="1">
      <alignment vertical="center"/>
    </xf>
    <xf numFmtId="0" fontId="33" fillId="6" borderId="89" xfId="0" applyFont="1" applyFill="1" applyBorder="1" applyAlignment="1">
      <alignment vertical="center"/>
    </xf>
    <xf numFmtId="0" fontId="33" fillId="6" borderId="94" xfId="0" applyFont="1" applyFill="1" applyBorder="1" applyAlignment="1">
      <alignment vertical="center"/>
    </xf>
    <xf numFmtId="0" fontId="33" fillId="6" borderId="88" xfId="0" applyFont="1" applyFill="1" applyBorder="1" applyAlignment="1">
      <alignment vertical="center"/>
    </xf>
    <xf numFmtId="0" fontId="33" fillId="6" borderId="86" xfId="0" applyFont="1" applyFill="1" applyBorder="1" applyAlignment="1">
      <alignment vertical="center"/>
    </xf>
    <xf numFmtId="0" fontId="33" fillId="6" borderId="87" xfId="0" applyFont="1" applyFill="1" applyBorder="1" applyAlignment="1">
      <alignment vertical="center"/>
    </xf>
    <xf numFmtId="170" fontId="34" fillId="3" borderId="2" xfId="0" applyNumberFormat="1" applyFont="1" applyFill="1" applyBorder="1" applyAlignment="1">
      <alignment vertical="center"/>
    </xf>
    <xf numFmtId="170" fontId="34" fillId="3" borderId="119" xfId="0" applyNumberFormat="1" applyFont="1" applyFill="1" applyBorder="1" applyAlignment="1">
      <alignment vertical="center"/>
    </xf>
    <xf numFmtId="0" fontId="40" fillId="8" borderId="124" xfId="0" applyFont="1" applyFill="1" applyBorder="1" applyAlignment="1">
      <alignment horizontal="center" vertical="center" wrapText="1"/>
    </xf>
    <xf numFmtId="0" fontId="53" fillId="12" borderId="247" xfId="0" applyFont="1" applyFill="1" applyBorder="1" applyAlignment="1">
      <alignment horizontal="left" vertical="top" wrapText="1"/>
    </xf>
    <xf numFmtId="0" fontId="53" fillId="12" borderId="90" xfId="0" applyFont="1" applyFill="1" applyBorder="1" applyAlignment="1">
      <alignment horizontal="left" vertical="top" wrapText="1"/>
    </xf>
    <xf numFmtId="0" fontId="53" fillId="12" borderId="248" xfId="0" applyFont="1" applyFill="1" applyBorder="1" applyAlignment="1">
      <alignment horizontal="left" vertical="top" wrapText="1"/>
    </xf>
    <xf numFmtId="0" fontId="53" fillId="12" borderId="209" xfId="0" applyFont="1" applyFill="1" applyBorder="1" applyAlignment="1">
      <alignment horizontal="left" vertical="top" wrapText="1"/>
    </xf>
    <xf numFmtId="0" fontId="53" fillId="12" borderId="0" xfId="0" applyFont="1" applyFill="1" applyAlignment="1">
      <alignment horizontal="left" vertical="top" wrapText="1"/>
    </xf>
    <xf numFmtId="0" fontId="53" fillId="12" borderId="210" xfId="0" applyFont="1" applyFill="1" applyBorder="1" applyAlignment="1">
      <alignment horizontal="left" vertical="top" wrapText="1"/>
    </xf>
    <xf numFmtId="0" fontId="26" fillId="12" borderId="209" xfId="0" applyFont="1" applyFill="1" applyBorder="1" applyAlignment="1">
      <alignment horizontal="left" vertical="top" wrapText="1"/>
    </xf>
    <xf numFmtId="0" fontId="26" fillId="12" borderId="0" xfId="0" applyFont="1" applyFill="1" applyAlignment="1">
      <alignment horizontal="left" vertical="top" wrapText="1"/>
    </xf>
    <xf numFmtId="0" fontId="26" fillId="12" borderId="210" xfId="0" applyFont="1" applyFill="1" applyBorder="1" applyAlignment="1">
      <alignment horizontal="left" vertical="top" wrapText="1"/>
    </xf>
    <xf numFmtId="20" fontId="26" fillId="12" borderId="209" xfId="0" applyNumberFormat="1" applyFont="1" applyFill="1" applyBorder="1" applyAlignment="1">
      <alignment horizontal="left" vertical="top" wrapText="1"/>
    </xf>
    <xf numFmtId="20" fontId="26" fillId="12" borderId="0" xfId="0" applyNumberFormat="1" applyFont="1" applyFill="1" applyAlignment="1">
      <alignment horizontal="left" vertical="top" wrapText="1"/>
    </xf>
    <xf numFmtId="20" fontId="26" fillId="12" borderId="210" xfId="0" applyNumberFormat="1" applyFont="1" applyFill="1" applyBorder="1" applyAlignment="1">
      <alignment horizontal="left" vertical="top" wrapText="1"/>
    </xf>
    <xf numFmtId="0" fontId="15" fillId="28" borderId="173" xfId="0" applyFont="1" applyFill="1" applyBorder="1" applyAlignment="1">
      <alignment horizontal="center" vertical="center"/>
    </xf>
    <xf numFmtId="0" fontId="10" fillId="28" borderId="89" xfId="0" applyFont="1" applyFill="1" applyBorder="1" applyAlignment="1">
      <alignment horizontal="center" vertical="center"/>
    </xf>
    <xf numFmtId="0" fontId="10" fillId="28" borderId="165" xfId="0" applyFont="1" applyFill="1" applyBorder="1" applyAlignment="1">
      <alignment horizontal="center" vertical="center"/>
    </xf>
    <xf numFmtId="0" fontId="23" fillId="18" borderId="0" xfId="0" applyFont="1" applyFill="1" applyAlignment="1">
      <alignment vertical="center"/>
    </xf>
    <xf numFmtId="0" fontId="24" fillId="18" borderId="0" xfId="0" applyFont="1" applyFill="1" applyAlignment="1">
      <alignment vertical="center"/>
    </xf>
    <xf numFmtId="0" fontId="15" fillId="28" borderId="89" xfId="0" applyFont="1" applyFill="1" applyBorder="1" applyAlignment="1">
      <alignment horizontal="center" vertical="center"/>
    </xf>
    <xf numFmtId="0" fontId="15" fillId="28" borderId="165" xfId="0" applyFont="1" applyFill="1" applyBorder="1" applyAlignment="1">
      <alignment horizontal="center" vertical="center"/>
    </xf>
    <xf numFmtId="0" fontId="54" fillId="9" borderId="97" xfId="6" applyFont="1" applyFill="1" applyBorder="1" applyAlignment="1">
      <alignment horizontal="center" vertical="center" wrapText="1"/>
    </xf>
    <xf numFmtId="0" fontId="54" fillId="9" borderId="90" xfId="6" applyFont="1" applyFill="1" applyBorder="1" applyAlignment="1">
      <alignment horizontal="center" vertical="center" wrapText="1"/>
    </xf>
    <xf numFmtId="0" fontId="54" fillId="9" borderId="98" xfId="6" applyFont="1" applyFill="1" applyBorder="1" applyAlignment="1">
      <alignment horizontal="center" vertical="center" wrapText="1"/>
    </xf>
    <xf numFmtId="0" fontId="54" fillId="9" borderId="99" xfId="6" applyFont="1" applyFill="1" applyBorder="1" applyAlignment="1">
      <alignment horizontal="center" vertical="center" wrapText="1"/>
    </xf>
    <xf numFmtId="0" fontId="54" fillId="9" borderId="0" xfId="6" applyFont="1" applyFill="1" applyBorder="1" applyAlignment="1">
      <alignment horizontal="center" vertical="center" wrapText="1"/>
    </xf>
    <xf numFmtId="0" fontId="54" fillId="9" borderId="100" xfId="6" applyFont="1" applyFill="1" applyBorder="1" applyAlignment="1">
      <alignment horizontal="center" vertical="center" wrapText="1"/>
    </xf>
    <xf numFmtId="0" fontId="54" fillId="9" borderId="101" xfId="6" applyFont="1" applyFill="1" applyBorder="1" applyAlignment="1">
      <alignment horizontal="center" vertical="center" wrapText="1"/>
    </xf>
    <xf numFmtId="0" fontId="54" fillId="9" borderId="91" xfId="6" applyFont="1" applyFill="1" applyBorder="1" applyAlignment="1">
      <alignment horizontal="center" vertical="center" wrapText="1"/>
    </xf>
    <xf numFmtId="0" fontId="54" fillId="9" borderId="102" xfId="6" applyFont="1" applyFill="1" applyBorder="1" applyAlignment="1">
      <alignment horizontal="center" vertical="center" wrapText="1"/>
    </xf>
    <xf numFmtId="0" fontId="41" fillId="12" borderId="97" xfId="0" applyFont="1" applyFill="1" applyBorder="1" applyAlignment="1">
      <alignment horizontal="left" vertical="center" wrapText="1" indent="1"/>
    </xf>
    <xf numFmtId="0" fontId="41" fillId="12" borderId="90" xfId="0" applyFont="1" applyFill="1" applyBorder="1" applyAlignment="1">
      <alignment horizontal="left" vertical="center" indent="1"/>
    </xf>
    <xf numFmtId="0" fontId="41" fillId="12" borderId="98" xfId="0" applyFont="1" applyFill="1" applyBorder="1" applyAlignment="1">
      <alignment horizontal="left" vertical="center" indent="1"/>
    </xf>
    <xf numFmtId="0" fontId="41" fillId="12" borderId="99" xfId="0" applyFont="1" applyFill="1" applyBorder="1" applyAlignment="1">
      <alignment horizontal="left" vertical="center" indent="1"/>
    </xf>
    <xf numFmtId="0" fontId="41" fillId="12" borderId="0" xfId="0" applyFont="1" applyFill="1" applyAlignment="1">
      <alignment horizontal="left" vertical="center" indent="1"/>
    </xf>
    <xf numFmtId="0" fontId="41" fillId="12" borderId="100" xfId="0" applyFont="1" applyFill="1" applyBorder="1" applyAlignment="1">
      <alignment horizontal="left" vertical="center" indent="1"/>
    </xf>
    <xf numFmtId="0" fontId="41" fillId="12" borderId="101" xfId="0" applyFont="1" applyFill="1" applyBorder="1" applyAlignment="1">
      <alignment horizontal="left" vertical="center" indent="1"/>
    </xf>
    <xf numFmtId="0" fontId="41" fillId="12" borderId="91" xfId="0" applyFont="1" applyFill="1" applyBorder="1" applyAlignment="1">
      <alignment horizontal="left" vertical="center" indent="1"/>
    </xf>
    <xf numFmtId="0" fontId="41" fillId="12" borderId="102" xfId="0" applyFont="1" applyFill="1" applyBorder="1" applyAlignment="1">
      <alignment horizontal="left" vertical="center" indent="1"/>
    </xf>
    <xf numFmtId="0" fontId="55" fillId="12" borderId="99" xfId="0" applyFont="1" applyFill="1" applyBorder="1" applyAlignment="1">
      <alignment horizontal="left" vertical="center" indent="1"/>
    </xf>
    <xf numFmtId="0" fontId="55" fillId="12" borderId="0" xfId="0" applyFont="1" applyFill="1" applyAlignment="1">
      <alignment horizontal="left" vertical="center" indent="1"/>
    </xf>
    <xf numFmtId="0" fontId="55" fillId="12" borderId="100" xfId="0" applyFont="1" applyFill="1" applyBorder="1" applyAlignment="1">
      <alignment horizontal="left" vertical="center" indent="1"/>
    </xf>
    <xf numFmtId="0" fontId="55" fillId="12" borderId="101" xfId="0" applyFont="1" applyFill="1" applyBorder="1" applyAlignment="1">
      <alignment horizontal="left" vertical="center" indent="1"/>
    </xf>
    <xf numFmtId="0" fontId="55" fillId="12" borderId="91" xfId="0" applyFont="1" applyFill="1" applyBorder="1" applyAlignment="1">
      <alignment horizontal="left" vertical="center" indent="1"/>
    </xf>
    <xf numFmtId="0" fontId="55" fillId="12" borderId="102" xfId="0" applyFont="1" applyFill="1" applyBorder="1" applyAlignment="1">
      <alignment horizontal="left" vertical="center" indent="1"/>
    </xf>
    <xf numFmtId="0" fontId="37" fillId="12" borderId="97" xfId="0" applyFont="1" applyFill="1" applyBorder="1" applyAlignment="1">
      <alignment horizontal="left" vertical="center" wrapText="1" indent="1"/>
    </xf>
    <xf numFmtId="0" fontId="37" fillId="12" borderId="90" xfId="0" applyFont="1" applyFill="1" applyBorder="1" applyAlignment="1">
      <alignment horizontal="left" vertical="center" wrapText="1" indent="1"/>
    </xf>
    <xf numFmtId="0" fontId="37" fillId="12" borderId="98" xfId="0" applyFont="1" applyFill="1" applyBorder="1" applyAlignment="1">
      <alignment horizontal="left" vertical="center" wrapText="1" indent="1"/>
    </xf>
    <xf numFmtId="0" fontId="37" fillId="12" borderId="99" xfId="0" applyFont="1" applyFill="1" applyBorder="1" applyAlignment="1">
      <alignment horizontal="left" vertical="center" wrapText="1" indent="1"/>
    </xf>
    <xf numFmtId="0" fontId="37" fillId="12" borderId="0" xfId="0" applyFont="1" applyFill="1" applyAlignment="1">
      <alignment horizontal="left" vertical="center" wrapText="1" indent="1"/>
    </xf>
    <xf numFmtId="0" fontId="37" fillId="12" borderId="100" xfId="0" applyFont="1" applyFill="1" applyBorder="1" applyAlignment="1">
      <alignment horizontal="left" vertical="center" wrapText="1" indent="1"/>
    </xf>
    <xf numFmtId="0" fontId="37" fillId="12" borderId="101" xfId="0" applyFont="1" applyFill="1" applyBorder="1" applyAlignment="1">
      <alignment horizontal="left" vertical="center" wrapText="1" indent="1"/>
    </xf>
    <xf numFmtId="0" fontId="37" fillId="12" borderId="91" xfId="0" applyFont="1" applyFill="1" applyBorder="1" applyAlignment="1">
      <alignment horizontal="left" vertical="center" wrapText="1" indent="1"/>
    </xf>
    <xf numFmtId="0" fontId="37" fillId="12" borderId="102" xfId="0" applyFont="1" applyFill="1" applyBorder="1" applyAlignment="1">
      <alignment horizontal="left" vertical="center" wrapText="1" indent="1"/>
    </xf>
    <xf numFmtId="0" fontId="35" fillId="21" borderId="84" xfId="0" applyFont="1" applyFill="1" applyBorder="1" applyAlignment="1">
      <alignment horizontal="left" vertical="center"/>
    </xf>
    <xf numFmtId="0" fontId="35" fillId="21" borderId="83" xfId="0" applyFont="1" applyFill="1" applyBorder="1" applyAlignment="1">
      <alignment horizontal="left" vertical="center"/>
    </xf>
    <xf numFmtId="0" fontId="35" fillId="21" borderId="82" xfId="0" applyFont="1" applyFill="1" applyBorder="1" applyAlignment="1">
      <alignment horizontal="left" vertical="center"/>
    </xf>
    <xf numFmtId="0" fontId="27" fillId="3" borderId="0" xfId="0" applyFont="1" applyFill="1" applyAlignment="1">
      <alignment horizontal="left" vertical="center"/>
    </xf>
    <xf numFmtId="168" fontId="33" fillId="19" borderId="0" xfId="0" applyNumberFormat="1" applyFont="1" applyFill="1" applyAlignment="1">
      <alignment horizontal="right" vertical="center"/>
    </xf>
    <xf numFmtId="168" fontId="33" fillId="20" borderId="0" xfId="0" applyNumberFormat="1" applyFont="1" applyFill="1" applyAlignment="1">
      <alignment horizontal="right" vertical="center"/>
    </xf>
    <xf numFmtId="0" fontId="38" fillId="21" borderId="0" xfId="15" applyFont="1" applyFill="1" applyBorder="1" applyAlignment="1" applyProtection="1">
      <alignment horizontal="center" vertical="center"/>
    </xf>
    <xf numFmtId="0" fontId="38" fillId="21" borderId="120" xfId="15" applyFont="1" applyFill="1" applyBorder="1" applyAlignment="1" applyProtection="1">
      <alignment horizontal="center" vertical="center"/>
    </xf>
    <xf numFmtId="0" fontId="36" fillId="3" borderId="0" xfId="0" applyFont="1" applyFill="1" applyAlignment="1">
      <alignment horizontal="left"/>
    </xf>
    <xf numFmtId="0" fontId="36" fillId="3" borderId="84" xfId="0" applyFont="1" applyFill="1" applyBorder="1" applyAlignment="1">
      <alignment horizontal="left"/>
    </xf>
    <xf numFmtId="0" fontId="26" fillId="2" borderId="241" xfId="0" applyFont="1" applyFill="1" applyBorder="1" applyAlignment="1">
      <alignment horizontal="left" vertical="center" wrapText="1"/>
    </xf>
    <xf numFmtId="0" fontId="5" fillId="0" borderId="151" xfId="0" applyFont="1" applyBorder="1" applyAlignment="1" applyProtection="1">
      <alignment horizontal="center" vertical="center" wrapText="1"/>
      <protection locked="0"/>
    </xf>
    <xf numFmtId="0" fontId="5" fillId="0" borderId="150" xfId="0" applyFont="1" applyBorder="1" applyAlignment="1" applyProtection="1">
      <alignment horizontal="center" vertical="center" wrapText="1"/>
      <protection locked="0"/>
    </xf>
    <xf numFmtId="0" fontId="5" fillId="0" borderId="242" xfId="0" applyFont="1" applyBorder="1" applyAlignment="1" applyProtection="1">
      <alignment horizontal="center" vertical="center" wrapText="1"/>
      <protection locked="0"/>
    </xf>
    <xf numFmtId="14" fontId="7" fillId="7" borderId="0" xfId="0" applyNumberFormat="1" applyFont="1" applyFill="1" applyAlignment="1">
      <alignment horizontal="left" vertical="center"/>
    </xf>
    <xf numFmtId="0" fontId="0" fillId="0" borderId="0" xfId="0" applyAlignment="1">
      <alignment horizontal="left" vertical="center"/>
    </xf>
    <xf numFmtId="0" fontId="42" fillId="9" borderId="151" xfId="0" applyFont="1" applyFill="1" applyBorder="1" applyAlignment="1" applyProtection="1">
      <alignment horizontal="center" vertical="center" wrapText="1"/>
      <protection locked="0"/>
    </xf>
    <xf numFmtId="0" fontId="42" fillId="9" borderId="150" xfId="0" applyFont="1" applyFill="1" applyBorder="1" applyAlignment="1" applyProtection="1">
      <alignment horizontal="center" vertical="center"/>
      <protection locked="0"/>
    </xf>
    <xf numFmtId="0" fontId="42" fillId="9" borderId="149" xfId="0" applyFont="1" applyFill="1" applyBorder="1" applyAlignment="1" applyProtection="1">
      <alignment horizontal="center" vertical="center"/>
      <protection locked="0"/>
    </xf>
    <xf numFmtId="0" fontId="42" fillId="21" borderId="150" xfId="6" applyFont="1" applyFill="1" applyBorder="1" applyAlignment="1" applyProtection="1">
      <alignment horizontal="center" vertical="center" wrapText="1"/>
      <protection locked="0"/>
    </xf>
    <xf numFmtId="0" fontId="42" fillId="21" borderId="150" xfId="6" applyFont="1" applyFill="1" applyBorder="1" applyAlignment="1" applyProtection="1">
      <alignment horizontal="center" vertical="center"/>
      <protection locked="0"/>
    </xf>
    <xf numFmtId="0" fontId="42" fillId="21" borderId="149" xfId="6" applyFont="1" applyFill="1" applyBorder="1" applyAlignment="1" applyProtection="1">
      <alignment horizontal="center" vertical="center"/>
      <protection locked="0"/>
    </xf>
    <xf numFmtId="0" fontId="42" fillId="9" borderId="150" xfId="0" applyFont="1" applyFill="1" applyBorder="1" applyAlignment="1" applyProtection="1">
      <alignment horizontal="center" vertical="center" wrapText="1"/>
      <protection locked="0"/>
    </xf>
    <xf numFmtId="0" fontId="42" fillId="9" borderId="149" xfId="0" applyFont="1" applyFill="1" applyBorder="1" applyAlignment="1" applyProtection="1">
      <alignment horizontal="center" vertical="center" wrapText="1"/>
      <protection locked="0"/>
    </xf>
    <xf numFmtId="0" fontId="42" fillId="9" borderId="152" xfId="0" applyFont="1" applyFill="1" applyBorder="1" applyAlignment="1" applyProtection="1">
      <alignment horizontal="center" vertical="center" wrapText="1"/>
      <protection locked="0"/>
    </xf>
    <xf numFmtId="0" fontId="45" fillId="26" borderId="152" xfId="0" applyFont="1" applyFill="1" applyBorder="1" applyAlignment="1" applyProtection="1">
      <alignment horizontal="center" vertical="center" wrapText="1"/>
      <protection locked="0"/>
    </xf>
    <xf numFmtId="0" fontId="45" fillId="26" borderId="150" xfId="0" applyFont="1" applyFill="1" applyBorder="1" applyAlignment="1" applyProtection="1">
      <alignment horizontal="center" vertical="center" wrapText="1"/>
      <protection locked="0"/>
    </xf>
    <xf numFmtId="0" fontId="45" fillId="26" borderId="149" xfId="0" applyFont="1" applyFill="1" applyBorder="1" applyAlignment="1" applyProtection="1">
      <alignment horizontal="center" vertical="center" wrapText="1"/>
      <protection locked="0"/>
    </xf>
    <xf numFmtId="0" fontId="11" fillId="0" borderId="0" xfId="6" applyFont="1" applyAlignment="1" applyProtection="1">
      <alignment horizontal="center" vertical="center"/>
    </xf>
    <xf numFmtId="0" fontId="8" fillId="3" borderId="0" xfId="0" applyFont="1" applyFill="1" applyAlignment="1">
      <alignment horizontal="center" vertical="center"/>
    </xf>
    <xf numFmtId="171" fontId="34" fillId="27" borderId="214" xfId="0" applyNumberFormat="1" applyFont="1" applyFill="1" applyBorder="1" applyAlignment="1">
      <alignment horizontal="center"/>
    </xf>
    <xf numFmtId="171" fontId="34" fillId="27" borderId="25" xfId="0" applyNumberFormat="1" applyFont="1" applyFill="1" applyBorder="1" applyAlignment="1">
      <alignment horizontal="center"/>
    </xf>
    <xf numFmtId="171" fontId="34" fillId="27" borderId="136" xfId="0" applyNumberFormat="1" applyFont="1" applyFill="1" applyBorder="1" applyAlignment="1">
      <alignment horizontal="center"/>
    </xf>
    <xf numFmtId="171" fontId="34" fillId="27" borderId="215" xfId="0" applyNumberFormat="1" applyFont="1" applyFill="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2" fillId="16" borderId="1" xfId="0" applyFont="1" applyFill="1" applyBorder="1" applyAlignment="1">
      <alignment horizontal="center" vertical="center"/>
    </xf>
    <xf numFmtId="0" fontId="12" fillId="16" borderId="9" xfId="0" applyFont="1" applyFill="1" applyBorder="1" applyAlignment="1">
      <alignment horizontal="center" vertical="center"/>
    </xf>
    <xf numFmtId="0" fontId="12" fillId="16" borderId="11" xfId="0" applyFont="1" applyFill="1" applyBorder="1" applyAlignment="1">
      <alignment horizontal="center" vertical="center"/>
    </xf>
    <xf numFmtId="0" fontId="7" fillId="7" borderId="22" xfId="0" applyFont="1" applyFill="1" applyBorder="1" applyAlignment="1" applyProtection="1">
      <alignment horizontal="center" vertical="center"/>
      <protection locked="0"/>
    </xf>
    <xf numFmtId="0" fontId="7" fillId="7" borderId="25" xfId="0" applyFont="1" applyFill="1" applyBorder="1" applyAlignment="1" applyProtection="1">
      <alignment horizontal="center" vertical="center"/>
      <protection locked="0"/>
    </xf>
    <xf numFmtId="0" fontId="7" fillId="7" borderId="63"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61" fillId="8" borderId="124" xfId="0" applyFont="1" applyFill="1" applyBorder="1" applyAlignment="1">
      <alignment horizontal="center" vertical="center" wrapText="1"/>
    </xf>
    <xf numFmtId="0" fontId="61" fillId="8" borderId="249" xfId="0" applyFont="1" applyFill="1" applyBorder="1" applyAlignment="1">
      <alignment horizontal="center" vertical="center" wrapText="1"/>
    </xf>
  </cellXfs>
  <cellStyles count="16">
    <cellStyle name="Comma" xfId="7" builtinId="3"/>
    <cellStyle name="Comma 2" xfId="3" xr:uid="{00000000-0005-0000-0000-000001000000}"/>
    <cellStyle name="Comma 2 2" xfId="10" xr:uid="{00000000-0005-0000-0000-000002000000}"/>
    <cellStyle name="Comma 3" xfId="11" xr:uid="{00000000-0005-0000-0000-000003000000}"/>
    <cellStyle name="Comma 4" xfId="12" xr:uid="{9058B5B4-0640-478F-A507-8DE57AFD5C2E}"/>
    <cellStyle name="Currency" xfId="1" builtinId="4"/>
    <cellStyle name="Currency 2" xfId="2" xr:uid="{00000000-0005-0000-0000-000004000000}"/>
    <cellStyle name="Currency 2 2" xfId="9" xr:uid="{00000000-0005-0000-0000-000005000000}"/>
    <cellStyle name="Currency 3" xfId="8" xr:uid="{00000000-0005-0000-0000-000006000000}"/>
    <cellStyle name="Good" xfId="15" builtinId="26"/>
    <cellStyle name="Hyperlink" xfId="6" builtinId="8"/>
    <cellStyle name="Normal" xfId="0" builtinId="0"/>
    <cellStyle name="Normal 3" xfId="5" xr:uid="{00000000-0005-0000-0000-00000A000000}"/>
    <cellStyle name="Note" xfId="14" builtinId="10"/>
    <cellStyle name="Output" xfId="13" builtinId="21"/>
    <cellStyle name="Percent" xfId="4" builtinId="5"/>
  </cellStyles>
  <dxfs count="11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00B050"/>
      </font>
    </dxf>
    <dxf>
      <font>
        <color rgb="FFFF0000"/>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50538"/>
      <color rgb="FFF2F2F2"/>
      <color rgb="FFD8E6F6"/>
      <color rgb="FFCAD6E7"/>
      <color rgb="FFFFFFCC"/>
      <color rgb="FFFFD0C1"/>
      <color rgb="FFCBD9E7"/>
      <color rgb="FFFFFFEA"/>
      <color rgb="FFC7BBAF"/>
      <color rgb="FFFECC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ovedmeny!A1"/></Relationships>
</file>

<file path=xl/drawings/_rels/drawing2.xml.rels><?xml version="1.0" encoding="UTF-8" standalone="yes"?>
<Relationships xmlns="http://schemas.openxmlformats.org/package/2006/relationships"><Relationship Id="rId1" Type="http://schemas.openxmlformats.org/officeDocument/2006/relationships/hyperlink" Target="#Hovedmeny!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135075</xdr:colOff>
      <xdr:row>2</xdr:row>
      <xdr:rowOff>159000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0"/>
          <a:ext cx="1440000" cy="540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0070C0"/>
              </a:solidFill>
            </a:rPr>
            <a:t>Meny</a:t>
          </a:r>
          <a:endParaRPr lang="en-US" sz="1100" b="1">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307341</xdr:colOff>
      <xdr:row>1</xdr:row>
      <xdr:rowOff>223407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0" y="0"/>
          <a:ext cx="1450341" cy="53582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0070C0"/>
              </a:solidFill>
            </a:rPr>
            <a:t>Meny</a:t>
          </a:r>
          <a:endParaRPr lang="en-US" sz="1100" b="1">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consulting.sharepoint.com/teams/NVP/Shared%20Documents/General/09%20Digital%20hjemmeoppf&#248;lging/02%20Gevinstverkt&#248;y/Per%20prosjekt/Larvik/210108_Gevinstrealisering_Larvik%20%20(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consulting.sharepoint.com/teams/NVP/Shared%20Documents/General/09%20Digital%20hjemmeoppf&#248;lging/02%20Gevinstverkt&#248;y/Per%20prosjekt/Larvik/RoH%20210107_Gevinstrealisering_LARVIK%20(24)%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ksjon"/>
      <sheetName val="Hovedmeny"/>
      <sheetName val="Gevinstplan"/>
      <sheetName val="Kostnad brukerutstyr+helsetjene"/>
      <sheetName val="Øvrige kostnader"/>
      <sheetName val="Brukerregistrering"/>
      <sheetName val="Kostnader teknologi"/>
      <sheetName val="brukerregistrering-støtteark"/>
      <sheetName val="Ressursbruk Oversikt"/>
      <sheetName val="Målinger - Ressursbruk"/>
      <sheetName val="Målinger - Brukeropplevelse"/>
      <sheetName val="Resultater - Ressursbruk"/>
      <sheetName val="HIH; totale forbrukte min."/>
      <sheetName val="HIH; total tidsbruk måned"/>
      <sheetName val="Resultater - Brukeropplevelse"/>
      <sheetName val="Dashbord"/>
      <sheetName val="Tallgrunnlag DB"/>
      <sheetName val="Brukerdatabase; Begge gr."/>
      <sheetName val="Brukerdatabase;Tiltaksgr."/>
      <sheetName val="Brukerdatabase; Kontroll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kerregistrering"/>
      <sheetName val="Introduksjon"/>
      <sheetName val="Hovedmeny"/>
      <sheetName val="Gevinstplan"/>
      <sheetName val="Kostnad brukerutstyr+helsetjene"/>
      <sheetName val="Øvrige kostnader"/>
      <sheetName val="Kostnader teknologi"/>
      <sheetName val="brukerregistrering-støtteark"/>
      <sheetName val="Ressursbruk Oversikt"/>
      <sheetName val="Målinger - Ressursbruk"/>
      <sheetName val="Målinger - Brukeropplevelse"/>
      <sheetName val="Resultater - Ressursbruk"/>
      <sheetName val="HIH; totale forbrukte min."/>
      <sheetName val="HIH; total tidsbruk måned"/>
      <sheetName val="Resultater - Brukeropplevelse"/>
      <sheetName val="Dashbord"/>
      <sheetName val="Tallgrunnlag DB"/>
      <sheetName val="Brukerdatabase; Begge gr."/>
      <sheetName val="Brukerdatabase;Tiltaksgr."/>
      <sheetName val="Brukerdatabase; Kontrollg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5601-CB25-E84E-853A-8865B04DCB64}">
  <sheetPr codeName="Sheet11"/>
  <dimension ref="A1:W48"/>
  <sheetViews>
    <sheetView workbookViewId="0">
      <selection activeCell="M18" sqref="M18:V22"/>
    </sheetView>
  </sheetViews>
  <sheetFormatPr defaultColWidth="0" defaultRowHeight="15" zeroHeight="1"/>
  <cols>
    <col min="1" max="22" width="10.85546875" customWidth="1"/>
    <col min="23" max="23" width="10.85546875" style="136" customWidth="1"/>
    <col min="24" max="16384" width="11.42578125" hidden="1"/>
  </cols>
  <sheetData>
    <row r="1" spans="1:23" s="136" customFormat="1">
      <c r="V1" s="151"/>
    </row>
    <row r="2" spans="1:23">
      <c r="A2" s="449"/>
      <c r="B2" s="594" t="s">
        <v>1</v>
      </c>
      <c r="C2" s="595"/>
      <c r="D2" s="595"/>
      <c r="E2" s="595"/>
      <c r="F2" s="595"/>
      <c r="G2" s="595"/>
      <c r="H2" s="595"/>
      <c r="I2" s="595"/>
      <c r="J2" s="595"/>
      <c r="K2" s="595"/>
      <c r="L2" s="595"/>
      <c r="M2" s="595"/>
      <c r="N2" s="595"/>
      <c r="O2" s="595"/>
      <c r="P2" s="595"/>
      <c r="Q2" s="595"/>
      <c r="R2" s="595"/>
      <c r="S2" s="595"/>
      <c r="T2" s="595"/>
      <c r="U2" s="595"/>
      <c r="V2" s="595"/>
    </row>
    <row r="3" spans="1:23">
      <c r="A3" s="136"/>
      <c r="B3" s="595"/>
      <c r="C3" s="595"/>
      <c r="D3" s="595"/>
      <c r="E3" s="595"/>
      <c r="F3" s="595"/>
      <c r="G3" s="595"/>
      <c r="H3" s="595"/>
      <c r="I3" s="595"/>
      <c r="J3" s="595"/>
      <c r="K3" s="595"/>
      <c r="L3" s="595"/>
      <c r="M3" s="595"/>
      <c r="N3" s="595"/>
      <c r="O3" s="595"/>
      <c r="P3" s="595"/>
      <c r="Q3" s="595"/>
      <c r="R3" s="595"/>
      <c r="S3" s="595"/>
      <c r="T3" s="595"/>
      <c r="U3" s="595"/>
      <c r="V3" s="595"/>
    </row>
    <row r="4" spans="1:23">
      <c r="A4" s="136"/>
      <c r="B4" s="595"/>
      <c r="C4" s="595"/>
      <c r="D4" s="595"/>
      <c r="E4" s="595"/>
      <c r="F4" s="595"/>
      <c r="G4" s="595"/>
      <c r="H4" s="595"/>
      <c r="I4" s="595"/>
      <c r="J4" s="595"/>
      <c r="K4" s="595"/>
      <c r="L4" s="595"/>
      <c r="M4" s="595"/>
      <c r="N4" s="595"/>
      <c r="O4" s="595"/>
      <c r="P4" s="595"/>
      <c r="Q4" s="595"/>
      <c r="R4" s="595"/>
      <c r="S4" s="595"/>
      <c r="T4" s="595"/>
      <c r="U4" s="595"/>
      <c r="V4" s="595"/>
    </row>
    <row r="5" spans="1:23">
      <c r="A5" s="136"/>
      <c r="B5" s="595"/>
      <c r="C5" s="595"/>
      <c r="D5" s="595"/>
      <c r="E5" s="595"/>
      <c r="F5" s="595"/>
      <c r="G5" s="595"/>
      <c r="H5" s="595"/>
      <c r="I5" s="595"/>
      <c r="J5" s="595"/>
      <c r="K5" s="595"/>
      <c r="L5" s="595"/>
      <c r="M5" s="595"/>
      <c r="N5" s="595"/>
      <c r="O5" s="595"/>
      <c r="P5" s="595"/>
      <c r="Q5" s="595"/>
      <c r="R5" s="595"/>
      <c r="S5" s="595"/>
      <c r="T5" s="595"/>
      <c r="U5" s="595"/>
      <c r="V5" s="595"/>
    </row>
    <row r="6" spans="1:23">
      <c r="A6" s="136"/>
      <c r="B6" s="358"/>
      <c r="C6" s="358"/>
      <c r="D6" s="358"/>
      <c r="E6" s="358"/>
      <c r="F6" s="358"/>
      <c r="G6" s="358"/>
      <c r="H6" s="358"/>
      <c r="I6" s="358"/>
      <c r="J6" s="358"/>
      <c r="K6" s="358"/>
      <c r="L6" s="358"/>
      <c r="M6" s="358"/>
      <c r="N6" s="358"/>
      <c r="O6" s="358"/>
      <c r="P6" s="358"/>
      <c r="Q6" s="358"/>
      <c r="R6" s="358"/>
      <c r="S6" s="358"/>
      <c r="T6" s="358"/>
      <c r="U6" s="358"/>
      <c r="V6" s="358"/>
    </row>
    <row r="7" spans="1:23" s="136" customFormat="1" ht="35.1" customHeight="1">
      <c r="A7" s="151"/>
      <c r="B7" s="591" t="s">
        <v>2</v>
      </c>
      <c r="C7" s="596"/>
      <c r="D7" s="596"/>
      <c r="E7" s="596"/>
      <c r="F7" s="596"/>
      <c r="G7" s="597"/>
      <c r="H7" s="453"/>
      <c r="I7" s="591" t="s">
        <v>3</v>
      </c>
      <c r="J7" s="592"/>
      <c r="K7" s="592"/>
      <c r="L7" s="593"/>
      <c r="M7" s="452"/>
      <c r="N7" s="158"/>
      <c r="O7" s="158"/>
      <c r="P7" s="158"/>
      <c r="Q7"/>
      <c r="R7" s="158"/>
      <c r="S7" s="158"/>
      <c r="T7" s="158"/>
      <c r="U7" s="158"/>
      <c r="V7" s="159"/>
    </row>
    <row r="8" spans="1:23" ht="15" customHeight="1">
      <c r="A8" s="136"/>
      <c r="B8" s="579" t="s">
        <v>4</v>
      </c>
      <c r="C8" s="580"/>
      <c r="D8" s="580"/>
      <c r="E8" s="580"/>
      <c r="F8" s="580"/>
      <c r="G8" s="581"/>
      <c r="H8" s="451"/>
      <c r="I8" s="598" t="s">
        <v>5</v>
      </c>
      <c r="J8" s="599"/>
      <c r="K8" s="599"/>
      <c r="L8" s="600"/>
      <c r="M8" s="607" t="s">
        <v>243</v>
      </c>
      <c r="N8" s="608"/>
      <c r="O8" s="608"/>
      <c r="P8" s="608"/>
      <c r="Q8" s="608"/>
      <c r="R8" s="608"/>
      <c r="S8" s="608"/>
      <c r="T8" s="608"/>
      <c r="U8" s="608"/>
      <c r="V8" s="609"/>
      <c r="W8" s="148"/>
    </row>
    <row r="9" spans="1:23" ht="15" customHeight="1">
      <c r="A9" s="136"/>
      <c r="B9" s="582"/>
      <c r="C9" s="583"/>
      <c r="D9" s="583"/>
      <c r="E9" s="583"/>
      <c r="F9" s="583"/>
      <c r="G9" s="584"/>
      <c r="H9" s="151"/>
      <c r="I9" s="601"/>
      <c r="J9" s="602"/>
      <c r="K9" s="602"/>
      <c r="L9" s="603"/>
      <c r="M9" s="610"/>
      <c r="N9" s="611"/>
      <c r="O9" s="611"/>
      <c r="P9" s="611"/>
      <c r="Q9" s="611"/>
      <c r="R9" s="611"/>
      <c r="S9" s="611"/>
      <c r="T9" s="611"/>
      <c r="U9" s="611"/>
      <c r="V9" s="612"/>
      <c r="W9" s="148"/>
    </row>
    <row r="10" spans="1:23" ht="15" customHeight="1">
      <c r="A10" s="136"/>
      <c r="B10" s="582"/>
      <c r="C10" s="583"/>
      <c r="D10" s="583"/>
      <c r="E10" s="583"/>
      <c r="F10" s="583"/>
      <c r="G10" s="584"/>
      <c r="H10" s="151"/>
      <c r="I10" s="601"/>
      <c r="J10" s="602"/>
      <c r="K10" s="602"/>
      <c r="L10" s="603"/>
      <c r="M10" s="610"/>
      <c r="N10" s="611"/>
      <c r="O10" s="611"/>
      <c r="P10" s="611"/>
      <c r="Q10" s="611"/>
      <c r="R10" s="611"/>
      <c r="S10" s="611"/>
      <c r="T10" s="611"/>
      <c r="U10" s="611"/>
      <c r="V10" s="612"/>
      <c r="W10" s="148"/>
    </row>
    <row r="11" spans="1:23" ht="15" customHeight="1">
      <c r="A11" s="136"/>
      <c r="B11" s="582"/>
      <c r="C11" s="583"/>
      <c r="D11" s="583"/>
      <c r="E11" s="583"/>
      <c r="F11" s="583"/>
      <c r="G11" s="584"/>
      <c r="H11" s="151"/>
      <c r="I11" s="601"/>
      <c r="J11" s="602"/>
      <c r="K11" s="602"/>
      <c r="L11" s="603"/>
      <c r="M11" s="610"/>
      <c r="N11" s="611"/>
      <c r="O11" s="611"/>
      <c r="P11" s="611"/>
      <c r="Q11" s="611"/>
      <c r="R11" s="611"/>
      <c r="S11" s="611"/>
      <c r="T11" s="611"/>
      <c r="U11" s="611"/>
      <c r="V11" s="612"/>
      <c r="W11" s="148"/>
    </row>
    <row r="12" spans="1:23" ht="15" customHeight="1">
      <c r="A12" s="136"/>
      <c r="B12" s="450"/>
      <c r="C12" s="554"/>
      <c r="D12" s="554"/>
      <c r="E12" s="554"/>
      <c r="F12" s="554"/>
      <c r="G12" s="555"/>
      <c r="H12" s="151"/>
      <c r="I12" s="604"/>
      <c r="J12" s="605"/>
      <c r="K12" s="605"/>
      <c r="L12" s="606"/>
      <c r="M12" s="613"/>
      <c r="N12" s="614"/>
      <c r="O12" s="614"/>
      <c r="P12" s="614"/>
      <c r="Q12" s="614"/>
      <c r="R12" s="614"/>
      <c r="S12" s="614"/>
      <c r="T12" s="614"/>
      <c r="U12" s="614"/>
      <c r="V12" s="615"/>
      <c r="W12" s="148"/>
    </row>
    <row r="13" spans="1:23" ht="15" customHeight="1">
      <c r="A13" s="136"/>
      <c r="B13" s="585" t="s">
        <v>6</v>
      </c>
      <c r="C13" s="586"/>
      <c r="D13" s="586"/>
      <c r="E13" s="586"/>
      <c r="F13" s="586"/>
      <c r="G13" s="587"/>
      <c r="H13" s="151"/>
      <c r="I13" s="598" t="s">
        <v>7</v>
      </c>
      <c r="J13" s="599"/>
      <c r="K13" s="599"/>
      <c r="L13" s="600"/>
      <c r="M13" s="607" t="s">
        <v>242</v>
      </c>
      <c r="N13" s="608"/>
      <c r="O13" s="608"/>
      <c r="P13" s="608"/>
      <c r="Q13" s="608"/>
      <c r="R13" s="608"/>
      <c r="S13" s="608"/>
      <c r="T13" s="608"/>
      <c r="U13" s="608"/>
      <c r="V13" s="609"/>
      <c r="W13" s="148"/>
    </row>
    <row r="14" spans="1:23" ht="15" customHeight="1">
      <c r="A14" s="136"/>
      <c r="B14" s="585"/>
      <c r="C14" s="586"/>
      <c r="D14" s="586"/>
      <c r="E14" s="586"/>
      <c r="F14" s="586"/>
      <c r="G14" s="587"/>
      <c r="H14" s="151"/>
      <c r="I14" s="601"/>
      <c r="J14" s="602"/>
      <c r="K14" s="602"/>
      <c r="L14" s="603"/>
      <c r="M14" s="610"/>
      <c r="N14" s="611"/>
      <c r="O14" s="611"/>
      <c r="P14" s="611"/>
      <c r="Q14" s="611"/>
      <c r="R14" s="611"/>
      <c r="S14" s="611"/>
      <c r="T14" s="611"/>
      <c r="U14" s="611"/>
      <c r="V14" s="612"/>
      <c r="W14" s="148"/>
    </row>
    <row r="15" spans="1:23" ht="15" customHeight="1">
      <c r="A15" s="136"/>
      <c r="B15" s="585"/>
      <c r="C15" s="586"/>
      <c r="D15" s="586"/>
      <c r="E15" s="586"/>
      <c r="F15" s="586"/>
      <c r="G15" s="587"/>
      <c r="H15" s="151"/>
      <c r="I15" s="601"/>
      <c r="J15" s="602"/>
      <c r="K15" s="602"/>
      <c r="L15" s="603"/>
      <c r="M15" s="610"/>
      <c r="N15" s="611"/>
      <c r="O15" s="611"/>
      <c r="P15" s="611"/>
      <c r="Q15" s="611"/>
      <c r="R15" s="611"/>
      <c r="S15" s="611"/>
      <c r="T15" s="611"/>
      <c r="U15" s="611"/>
      <c r="V15" s="612"/>
      <c r="W15" s="148"/>
    </row>
    <row r="16" spans="1:23" ht="15" customHeight="1">
      <c r="A16" s="136"/>
      <c r="B16" s="585"/>
      <c r="C16" s="586"/>
      <c r="D16" s="586"/>
      <c r="E16" s="586"/>
      <c r="F16" s="586"/>
      <c r="G16" s="587"/>
      <c r="H16" s="151"/>
      <c r="I16" s="601"/>
      <c r="J16" s="602"/>
      <c r="K16" s="602"/>
      <c r="L16" s="603"/>
      <c r="M16" s="610"/>
      <c r="N16" s="611"/>
      <c r="O16" s="611"/>
      <c r="P16" s="611"/>
      <c r="Q16" s="611"/>
      <c r="R16" s="611"/>
      <c r="S16" s="611"/>
      <c r="T16" s="611"/>
      <c r="U16" s="611"/>
      <c r="V16" s="612"/>
      <c r="W16" s="148"/>
    </row>
    <row r="17" spans="1:23" ht="15" customHeight="1">
      <c r="A17" s="136"/>
      <c r="B17" s="585"/>
      <c r="C17" s="586"/>
      <c r="D17" s="586"/>
      <c r="E17" s="586"/>
      <c r="F17" s="586"/>
      <c r="G17" s="587"/>
      <c r="H17" s="151"/>
      <c r="I17" s="604"/>
      <c r="J17" s="605"/>
      <c r="K17" s="605"/>
      <c r="L17" s="606"/>
      <c r="M17" s="613"/>
      <c r="N17" s="614"/>
      <c r="O17" s="614"/>
      <c r="P17" s="614"/>
      <c r="Q17" s="614"/>
      <c r="R17" s="614"/>
      <c r="S17" s="614"/>
      <c r="T17" s="614"/>
      <c r="U17" s="614"/>
      <c r="V17" s="615"/>
      <c r="W17" s="148"/>
    </row>
    <row r="18" spans="1:23" ht="15" customHeight="1">
      <c r="A18" s="136"/>
      <c r="B18" s="585"/>
      <c r="C18" s="586"/>
      <c r="D18" s="586"/>
      <c r="E18" s="586"/>
      <c r="F18" s="586"/>
      <c r="G18" s="587"/>
      <c r="H18" s="151"/>
      <c r="I18" s="598" t="s">
        <v>8</v>
      </c>
      <c r="J18" s="599"/>
      <c r="K18" s="599"/>
      <c r="L18" s="600"/>
      <c r="M18" s="607" t="s">
        <v>9</v>
      </c>
      <c r="N18" s="608"/>
      <c r="O18" s="608"/>
      <c r="P18" s="608"/>
      <c r="Q18" s="608"/>
      <c r="R18" s="608"/>
      <c r="S18" s="608"/>
      <c r="T18" s="608"/>
      <c r="U18" s="608"/>
      <c r="V18" s="609"/>
      <c r="W18" s="148"/>
    </row>
    <row r="19" spans="1:23" ht="15" customHeight="1">
      <c r="A19" s="136"/>
      <c r="B19" s="585"/>
      <c r="C19" s="586"/>
      <c r="D19" s="586"/>
      <c r="E19" s="586"/>
      <c r="F19" s="586"/>
      <c r="G19" s="587"/>
      <c r="H19" s="151"/>
      <c r="I19" s="601"/>
      <c r="J19" s="602"/>
      <c r="K19" s="602"/>
      <c r="L19" s="603"/>
      <c r="M19" s="616"/>
      <c r="N19" s="617"/>
      <c r="O19" s="617"/>
      <c r="P19" s="617"/>
      <c r="Q19" s="617"/>
      <c r="R19" s="617"/>
      <c r="S19" s="617"/>
      <c r="T19" s="617"/>
      <c r="U19" s="617"/>
      <c r="V19" s="618"/>
      <c r="W19" s="148"/>
    </row>
    <row r="20" spans="1:23" ht="15" customHeight="1">
      <c r="A20" s="136"/>
      <c r="B20" s="585"/>
      <c r="C20" s="586"/>
      <c r="D20" s="586"/>
      <c r="E20" s="586"/>
      <c r="F20" s="586"/>
      <c r="G20" s="587"/>
      <c r="H20" s="151"/>
      <c r="I20" s="601"/>
      <c r="J20" s="602"/>
      <c r="K20" s="602"/>
      <c r="L20" s="603"/>
      <c r="M20" s="616"/>
      <c r="N20" s="617"/>
      <c r="O20" s="617"/>
      <c r="P20" s="617"/>
      <c r="Q20" s="617"/>
      <c r="R20" s="617"/>
      <c r="S20" s="617"/>
      <c r="T20" s="617"/>
      <c r="U20" s="617"/>
      <c r="V20" s="618"/>
      <c r="W20" s="148"/>
    </row>
    <row r="21" spans="1:23" ht="15" customHeight="1">
      <c r="A21" s="136"/>
      <c r="B21" s="585"/>
      <c r="C21" s="586"/>
      <c r="D21" s="586"/>
      <c r="E21" s="586"/>
      <c r="F21" s="586"/>
      <c r="G21" s="587"/>
      <c r="H21" s="151"/>
      <c r="I21" s="601"/>
      <c r="J21" s="602"/>
      <c r="K21" s="602"/>
      <c r="L21" s="603"/>
      <c r="M21" s="616"/>
      <c r="N21" s="617"/>
      <c r="O21" s="617"/>
      <c r="P21" s="617"/>
      <c r="Q21" s="617"/>
      <c r="R21" s="617"/>
      <c r="S21" s="617"/>
      <c r="T21" s="617"/>
      <c r="U21" s="617"/>
      <c r="V21" s="618"/>
      <c r="W21" s="148"/>
    </row>
    <row r="22" spans="1:23" ht="15" customHeight="1">
      <c r="A22" s="136"/>
      <c r="B22" s="585"/>
      <c r="C22" s="586"/>
      <c r="D22" s="586"/>
      <c r="E22" s="586"/>
      <c r="F22" s="586"/>
      <c r="G22" s="587"/>
      <c r="H22" s="151"/>
      <c r="I22" s="604"/>
      <c r="J22" s="605"/>
      <c r="K22" s="605"/>
      <c r="L22" s="606"/>
      <c r="M22" s="619"/>
      <c r="N22" s="620"/>
      <c r="O22" s="620"/>
      <c r="P22" s="620"/>
      <c r="Q22" s="620"/>
      <c r="R22" s="620"/>
      <c r="S22" s="620"/>
      <c r="T22" s="620"/>
      <c r="U22" s="620"/>
      <c r="V22" s="621"/>
      <c r="W22" s="148"/>
    </row>
    <row r="23" spans="1:23" ht="15" customHeight="1">
      <c r="A23" s="136"/>
      <c r="B23" s="585"/>
      <c r="C23" s="586"/>
      <c r="D23" s="586"/>
      <c r="E23" s="586"/>
      <c r="F23" s="586"/>
      <c r="G23" s="587"/>
      <c r="H23" s="151"/>
      <c r="I23" s="598" t="s">
        <v>10</v>
      </c>
      <c r="J23" s="599"/>
      <c r="K23" s="599"/>
      <c r="L23" s="600"/>
      <c r="M23" s="607" t="s">
        <v>11</v>
      </c>
      <c r="N23" s="608"/>
      <c r="O23" s="608"/>
      <c r="P23" s="608"/>
      <c r="Q23" s="608"/>
      <c r="R23" s="608"/>
      <c r="S23" s="608"/>
      <c r="T23" s="608"/>
      <c r="U23" s="608"/>
      <c r="V23" s="609"/>
      <c r="W23" s="148"/>
    </row>
    <row r="24" spans="1:23" ht="15" customHeight="1">
      <c r="A24" s="136"/>
      <c r="B24" s="450"/>
      <c r="C24" s="557"/>
      <c r="D24" s="557"/>
      <c r="E24" s="557"/>
      <c r="F24" s="557"/>
      <c r="G24" s="558"/>
      <c r="H24" s="151"/>
      <c r="I24" s="601"/>
      <c r="J24" s="602"/>
      <c r="K24" s="602"/>
      <c r="L24" s="603"/>
      <c r="M24" s="616"/>
      <c r="N24" s="617"/>
      <c r="O24" s="617"/>
      <c r="P24" s="617"/>
      <c r="Q24" s="617"/>
      <c r="R24" s="617"/>
      <c r="S24" s="617"/>
      <c r="T24" s="617"/>
      <c r="U24" s="617"/>
      <c r="V24" s="618"/>
      <c r="W24" s="148"/>
    </row>
    <row r="25" spans="1:23" ht="15" customHeight="1">
      <c r="A25" s="136"/>
      <c r="B25" s="588" t="s">
        <v>12</v>
      </c>
      <c r="C25" s="589"/>
      <c r="D25" s="589"/>
      <c r="E25" s="589"/>
      <c r="F25" s="589"/>
      <c r="G25" s="590"/>
      <c r="H25" s="151"/>
      <c r="I25" s="601"/>
      <c r="J25" s="602"/>
      <c r="K25" s="602"/>
      <c r="L25" s="603"/>
      <c r="M25" s="616"/>
      <c r="N25" s="617"/>
      <c r="O25" s="617"/>
      <c r="P25" s="617"/>
      <c r="Q25" s="617"/>
      <c r="R25" s="617"/>
      <c r="S25" s="617"/>
      <c r="T25" s="617"/>
      <c r="U25" s="617"/>
      <c r="V25" s="618"/>
      <c r="W25" s="148"/>
    </row>
    <row r="26" spans="1:23" ht="15" customHeight="1">
      <c r="A26" s="136"/>
      <c r="B26" s="588"/>
      <c r="C26" s="589"/>
      <c r="D26" s="589"/>
      <c r="E26" s="589"/>
      <c r="F26" s="589"/>
      <c r="G26" s="590"/>
      <c r="H26" s="151"/>
      <c r="I26" s="601"/>
      <c r="J26" s="602"/>
      <c r="K26" s="602"/>
      <c r="L26" s="603"/>
      <c r="M26" s="616"/>
      <c r="N26" s="617"/>
      <c r="O26" s="617"/>
      <c r="P26" s="617"/>
      <c r="Q26" s="617"/>
      <c r="R26" s="617"/>
      <c r="S26" s="617"/>
      <c r="T26" s="617"/>
      <c r="U26" s="617"/>
      <c r="V26" s="618"/>
      <c r="W26" s="148"/>
    </row>
    <row r="27" spans="1:23" ht="15" customHeight="1">
      <c r="A27" s="136"/>
      <c r="B27" s="588"/>
      <c r="C27" s="589"/>
      <c r="D27" s="589"/>
      <c r="E27" s="589"/>
      <c r="F27" s="589"/>
      <c r="G27" s="590"/>
      <c r="H27" s="151"/>
      <c r="I27" s="604"/>
      <c r="J27" s="605"/>
      <c r="K27" s="605"/>
      <c r="L27" s="606"/>
      <c r="M27" s="619"/>
      <c r="N27" s="620"/>
      <c r="O27" s="620"/>
      <c r="P27" s="620"/>
      <c r="Q27" s="620"/>
      <c r="R27" s="620"/>
      <c r="S27" s="620"/>
      <c r="T27" s="620"/>
      <c r="U27" s="620"/>
      <c r="V27" s="621"/>
      <c r="W27" s="148"/>
    </row>
    <row r="28" spans="1:23" ht="15" customHeight="1">
      <c r="A28" s="136"/>
      <c r="B28" s="588"/>
      <c r="C28" s="589"/>
      <c r="D28" s="589"/>
      <c r="E28" s="589"/>
      <c r="F28" s="589"/>
      <c r="G28" s="590"/>
      <c r="H28" s="151"/>
      <c r="I28" s="598" t="s">
        <v>13</v>
      </c>
      <c r="J28" s="599"/>
      <c r="K28" s="599"/>
      <c r="L28" s="600"/>
      <c r="M28" s="622" t="s">
        <v>14</v>
      </c>
      <c r="N28" s="623"/>
      <c r="O28" s="623"/>
      <c r="P28" s="623"/>
      <c r="Q28" s="623"/>
      <c r="R28" s="623"/>
      <c r="S28" s="623"/>
      <c r="T28" s="623"/>
      <c r="U28" s="623"/>
      <c r="V28" s="624"/>
      <c r="W28" s="148"/>
    </row>
    <row r="29" spans="1:23" ht="15" customHeight="1">
      <c r="A29" s="136"/>
      <c r="B29" s="588"/>
      <c r="C29" s="589"/>
      <c r="D29" s="589"/>
      <c r="E29" s="589"/>
      <c r="F29" s="589"/>
      <c r="G29" s="590"/>
      <c r="H29" s="151"/>
      <c r="I29" s="601"/>
      <c r="J29" s="602"/>
      <c r="K29" s="602"/>
      <c r="L29" s="603"/>
      <c r="M29" s="625"/>
      <c r="N29" s="626"/>
      <c r="O29" s="626"/>
      <c r="P29" s="626"/>
      <c r="Q29" s="626"/>
      <c r="R29" s="626"/>
      <c r="S29" s="626"/>
      <c r="T29" s="626"/>
      <c r="U29" s="626"/>
      <c r="V29" s="627"/>
      <c r="W29" s="148"/>
    </row>
    <row r="30" spans="1:23" ht="15" customHeight="1">
      <c r="A30" s="136"/>
      <c r="B30" s="588"/>
      <c r="C30" s="589"/>
      <c r="D30" s="589"/>
      <c r="E30" s="589"/>
      <c r="F30" s="589"/>
      <c r="G30" s="590"/>
      <c r="H30" s="151"/>
      <c r="I30" s="601"/>
      <c r="J30" s="602"/>
      <c r="K30" s="602"/>
      <c r="L30" s="603"/>
      <c r="M30" s="625"/>
      <c r="N30" s="626"/>
      <c r="O30" s="626"/>
      <c r="P30" s="626"/>
      <c r="Q30" s="626"/>
      <c r="R30" s="626"/>
      <c r="S30" s="626"/>
      <c r="T30" s="626"/>
      <c r="U30" s="626"/>
      <c r="V30" s="627"/>
      <c r="W30" s="148"/>
    </row>
    <row r="31" spans="1:23" ht="15" customHeight="1">
      <c r="A31" s="136"/>
      <c r="B31" s="556"/>
      <c r="C31" s="557"/>
      <c r="D31" s="557"/>
      <c r="E31" s="557"/>
      <c r="F31" s="557"/>
      <c r="G31" s="558"/>
      <c r="H31" s="151"/>
      <c r="I31" s="601"/>
      <c r="J31" s="602"/>
      <c r="K31" s="602"/>
      <c r="L31" s="603"/>
      <c r="M31" s="625"/>
      <c r="N31" s="626"/>
      <c r="O31" s="626"/>
      <c r="P31" s="626"/>
      <c r="Q31" s="626"/>
      <c r="R31" s="626"/>
      <c r="S31" s="626"/>
      <c r="T31" s="626"/>
      <c r="U31" s="626"/>
      <c r="V31" s="627"/>
      <c r="W31" s="148"/>
    </row>
    <row r="32" spans="1:23" ht="15" customHeight="1">
      <c r="A32" s="136"/>
      <c r="B32" s="556"/>
      <c r="C32" s="557"/>
      <c r="D32" s="557"/>
      <c r="E32" s="557"/>
      <c r="F32" s="557"/>
      <c r="G32" s="558"/>
      <c r="H32" s="151"/>
      <c r="I32" s="604"/>
      <c r="J32" s="605"/>
      <c r="K32" s="605"/>
      <c r="L32" s="606"/>
      <c r="M32" s="628"/>
      <c r="N32" s="629"/>
      <c r="O32" s="629"/>
      <c r="P32" s="629"/>
      <c r="Q32" s="629"/>
      <c r="R32" s="629"/>
      <c r="S32" s="629"/>
      <c r="T32" s="629"/>
      <c r="U32" s="629"/>
      <c r="V32" s="630"/>
      <c r="W32" s="148"/>
    </row>
    <row r="33" spans="1:23" ht="15" customHeight="1">
      <c r="A33" s="454"/>
      <c r="B33" s="559"/>
      <c r="C33" s="560"/>
      <c r="D33" s="560"/>
      <c r="E33" s="560"/>
      <c r="F33" s="560"/>
      <c r="G33" s="561"/>
      <c r="H33" s="545"/>
      <c r="I33" s="546"/>
      <c r="J33" s="547"/>
      <c r="K33" s="547"/>
      <c r="L33" s="547"/>
      <c r="M33" s="548"/>
      <c r="N33" s="549"/>
      <c r="O33" s="549"/>
      <c r="P33" s="549"/>
      <c r="Q33" s="549"/>
      <c r="R33" s="549"/>
      <c r="S33" s="549"/>
      <c r="T33" s="549"/>
      <c r="U33" s="549"/>
      <c r="V33" s="549"/>
      <c r="W33" s="543"/>
    </row>
    <row r="34" spans="1:23" ht="15" customHeight="1">
      <c r="A34" s="454"/>
      <c r="B34" s="559"/>
      <c r="C34" s="560"/>
      <c r="D34" s="560"/>
      <c r="E34" s="560"/>
      <c r="F34" s="560"/>
      <c r="G34" s="561"/>
      <c r="H34" s="545"/>
      <c r="I34" s="550"/>
      <c r="J34" s="551"/>
      <c r="K34" s="551"/>
      <c r="L34" s="551"/>
      <c r="M34" s="552"/>
      <c r="N34" s="553"/>
      <c r="O34" s="553"/>
      <c r="P34" s="553"/>
      <c r="Q34" s="553"/>
      <c r="R34" s="553"/>
      <c r="S34" s="553"/>
      <c r="T34" s="553"/>
      <c r="U34" s="553"/>
      <c r="V34" s="553"/>
      <c r="W34" s="17"/>
    </row>
    <row r="35" spans="1:23" ht="15" customHeight="1">
      <c r="A35" s="454"/>
      <c r="B35" s="559"/>
      <c r="C35" s="560"/>
      <c r="D35" s="560"/>
      <c r="E35" s="560"/>
      <c r="F35" s="560"/>
      <c r="G35" s="561"/>
      <c r="H35" s="545"/>
      <c r="I35" s="550"/>
      <c r="J35" s="551"/>
      <c r="K35" s="551"/>
      <c r="L35" s="551"/>
      <c r="M35" s="552"/>
      <c r="N35" s="553"/>
      <c r="O35" s="553"/>
      <c r="P35" s="553"/>
      <c r="Q35" s="553"/>
      <c r="R35" s="553"/>
      <c r="S35" s="553"/>
      <c r="T35" s="553"/>
      <c r="U35" s="553"/>
      <c r="V35" s="553"/>
      <c r="W35" s="544"/>
    </row>
    <row r="36" spans="1:23" ht="15" customHeight="1">
      <c r="A36" s="454"/>
      <c r="B36" s="559"/>
      <c r="C36" s="560"/>
      <c r="D36" s="560"/>
      <c r="E36" s="560"/>
      <c r="F36" s="560"/>
      <c r="G36" s="561"/>
      <c r="H36" s="545"/>
      <c r="I36" s="550"/>
      <c r="J36" s="551"/>
      <c r="K36" s="551"/>
      <c r="L36" s="551"/>
      <c r="M36" s="552"/>
      <c r="N36" s="553"/>
      <c r="O36" s="553"/>
      <c r="P36" s="553"/>
      <c r="Q36" s="553"/>
      <c r="R36" s="553"/>
      <c r="S36" s="553"/>
      <c r="T36" s="553"/>
      <c r="U36" s="553"/>
      <c r="V36" s="553"/>
    </row>
    <row r="37" spans="1:23" ht="15" customHeight="1">
      <c r="A37" s="454"/>
      <c r="B37" s="562"/>
      <c r="C37" s="563"/>
      <c r="D37" s="563"/>
      <c r="E37" s="563"/>
      <c r="F37" s="563"/>
      <c r="G37" s="563"/>
      <c r="H37" s="545"/>
      <c r="I37" s="550"/>
      <c r="J37" s="551"/>
      <c r="K37" s="551"/>
      <c r="L37" s="551"/>
      <c r="M37" s="552"/>
      <c r="N37" s="553"/>
      <c r="O37" s="553"/>
      <c r="P37" s="553"/>
      <c r="Q37" s="553"/>
      <c r="R37" s="553"/>
      <c r="S37" s="553"/>
      <c r="T37" s="553"/>
      <c r="U37" s="553"/>
      <c r="V37" s="553"/>
    </row>
    <row r="38" spans="1:23" ht="15" customHeight="1">
      <c r="A38" s="454"/>
      <c r="B38" s="562"/>
      <c r="C38" s="563"/>
      <c r="D38" s="563"/>
      <c r="E38" s="563"/>
      <c r="F38" s="563"/>
      <c r="G38" s="563"/>
      <c r="H38" s="17"/>
      <c r="I38" s="17"/>
      <c r="J38" s="17"/>
      <c r="K38" s="17"/>
      <c r="L38" s="17"/>
      <c r="M38" s="17"/>
      <c r="N38" s="17"/>
      <c r="O38" s="17"/>
      <c r="P38" s="17"/>
      <c r="Q38" s="17"/>
      <c r="R38" s="17"/>
      <c r="S38" s="17"/>
      <c r="T38" s="17"/>
      <c r="U38" s="17"/>
      <c r="V38" s="17"/>
    </row>
    <row r="39" spans="1:23" ht="15" customHeight="1">
      <c r="A39" s="454"/>
      <c r="B39" s="562"/>
      <c r="C39" s="563"/>
      <c r="D39" s="563"/>
      <c r="E39" s="563"/>
      <c r="F39" s="563"/>
      <c r="G39" s="563"/>
      <c r="H39" s="17"/>
      <c r="I39" s="17"/>
      <c r="J39" s="17"/>
      <c r="K39" s="17"/>
      <c r="L39" s="17"/>
      <c r="M39" s="17"/>
      <c r="N39" s="17"/>
      <c r="O39" s="17"/>
      <c r="P39" s="17"/>
      <c r="Q39" s="17"/>
      <c r="R39" s="17"/>
      <c r="S39" s="17"/>
      <c r="T39" s="17"/>
      <c r="U39" s="17"/>
      <c r="V39" s="17"/>
    </row>
    <row r="40" spans="1:23" ht="15" customHeight="1">
      <c r="A40" s="454"/>
      <c r="B40" s="562"/>
      <c r="C40" s="563"/>
      <c r="D40" s="563"/>
      <c r="E40" s="563"/>
      <c r="F40" s="563"/>
      <c r="G40" s="563"/>
      <c r="H40" s="17"/>
      <c r="I40" s="17"/>
      <c r="J40" s="17"/>
      <c r="K40" s="17"/>
      <c r="L40" s="17"/>
      <c r="M40" s="17"/>
      <c r="N40" s="17"/>
      <c r="O40" s="17"/>
      <c r="P40" s="17"/>
      <c r="Q40" s="17"/>
      <c r="R40" s="17"/>
      <c r="S40" s="17"/>
      <c r="T40" s="17"/>
      <c r="U40" s="17"/>
      <c r="V40" s="17"/>
    </row>
    <row r="41" spans="1:23">
      <c r="A41" s="454"/>
      <c r="B41" s="17"/>
      <c r="C41" s="17"/>
      <c r="D41" s="17"/>
      <c r="E41" s="17"/>
      <c r="F41" s="17"/>
      <c r="G41" s="17"/>
      <c r="H41" s="17"/>
      <c r="I41" s="17"/>
      <c r="J41" s="17"/>
      <c r="K41" s="17"/>
      <c r="L41" s="17"/>
      <c r="M41" s="17"/>
      <c r="N41" s="17"/>
      <c r="O41" s="17"/>
      <c r="P41" s="17"/>
      <c r="Q41" s="17"/>
      <c r="R41" s="17"/>
      <c r="S41" s="17"/>
      <c r="T41" s="17"/>
      <c r="U41" s="17"/>
      <c r="V41" s="17"/>
    </row>
    <row r="42" spans="1:23">
      <c r="A42" s="454"/>
      <c r="B42" s="17"/>
      <c r="C42" s="17"/>
      <c r="D42" s="17"/>
      <c r="E42" s="17"/>
      <c r="F42" s="17"/>
      <c r="G42" s="17"/>
      <c r="H42" s="17"/>
      <c r="I42" s="17"/>
      <c r="J42" s="17"/>
      <c r="K42" s="17"/>
      <c r="L42" s="17"/>
      <c r="M42" s="17"/>
      <c r="N42" s="17"/>
      <c r="O42" s="17"/>
      <c r="P42" s="17"/>
      <c r="Q42" s="17"/>
      <c r="R42" s="17"/>
      <c r="S42" s="17"/>
      <c r="T42" s="17"/>
      <c r="U42" s="17"/>
      <c r="V42" s="17"/>
    </row>
    <row r="43" spans="1:23" hidden="1">
      <c r="A43" s="17"/>
      <c r="B43" s="17"/>
      <c r="C43" s="17"/>
      <c r="D43" s="17"/>
      <c r="E43" s="17"/>
      <c r="F43" s="17"/>
      <c r="G43" s="17"/>
      <c r="H43" s="17"/>
      <c r="I43" s="17"/>
      <c r="J43" s="17"/>
      <c r="K43" s="17"/>
      <c r="L43" s="17"/>
      <c r="M43" s="17"/>
      <c r="N43" s="17"/>
      <c r="O43" s="17"/>
      <c r="P43" s="17"/>
      <c r="Q43" s="17"/>
      <c r="R43" s="17"/>
      <c r="S43" s="17"/>
      <c r="T43" s="17"/>
      <c r="U43" s="17"/>
      <c r="V43" s="17"/>
    </row>
    <row r="44" spans="1:23" ht="15" hidden="1" customHeight="1"/>
    <row r="47" spans="1:23" ht="15" hidden="1" customHeight="1"/>
    <row r="48" spans="1:23" ht="15" hidden="1" customHeight="1"/>
  </sheetData>
  <mergeCells count="16">
    <mergeCell ref="B8:G11"/>
    <mergeCell ref="B13:G23"/>
    <mergeCell ref="B25:G30"/>
    <mergeCell ref="I7:L7"/>
    <mergeCell ref="B2:V5"/>
    <mergeCell ref="B7:G7"/>
    <mergeCell ref="I28:L32"/>
    <mergeCell ref="M8:V12"/>
    <mergeCell ref="M13:V17"/>
    <mergeCell ref="M18:V22"/>
    <mergeCell ref="M23:V27"/>
    <mergeCell ref="M28:V32"/>
    <mergeCell ref="I8:L12"/>
    <mergeCell ref="I13:L17"/>
    <mergeCell ref="I18:L22"/>
    <mergeCell ref="I23:L27"/>
  </mergeCells>
  <hyperlinks>
    <hyperlink ref="I8:L12" location="'Kostnader lønn, utstyr osv.'!A1" display="Kostnader lønn og utstyr" xr:uid="{B46C1134-CC77-5D49-81AA-EAEBF766D3DC}"/>
    <hyperlink ref="I13:L17" location="'Kostnader DHO'!A1" display="Kostnader DHO" xr:uid="{E4303439-75AF-754B-B1AE-6E5D2F4E3AF8}"/>
    <hyperlink ref="I18:L22" location="Brukerregistrering!A1" display="Brukerregistrering" xr:uid="{C323B4A8-9FA8-BA41-BB3B-3A8FFEE86FD2}"/>
    <hyperlink ref="I23:L27" location="Målinger!A1" display="Målinger" xr:uid="{C53CBD72-FE6C-0642-9626-CC55C4F02B81}"/>
    <hyperlink ref="I28:L32" location="Resultater!A1" display="Resultater" xr:uid="{A0BA69EC-5A52-8940-BB16-83BC402973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2D05-E364-DF42-9FE9-BAF47453A5FC}">
  <sheetPr codeName="Sheet12">
    <tabColor theme="7" tint="0.39997558519241921"/>
  </sheetPr>
  <dimension ref="A1:X72"/>
  <sheetViews>
    <sheetView workbookViewId="0">
      <selection activeCell="F21" sqref="F21"/>
    </sheetView>
  </sheetViews>
  <sheetFormatPr defaultColWidth="0" defaultRowHeight="15" zeroHeight="1"/>
  <cols>
    <col min="1" max="1" width="10.85546875" customWidth="1"/>
    <col min="2" max="3" width="2.85546875" customWidth="1"/>
    <col min="4" max="4" width="10.85546875" customWidth="1"/>
    <col min="5" max="5" width="15.7109375" customWidth="1"/>
    <col min="6" max="6" width="16" customWidth="1"/>
    <col min="7" max="7" width="4.28515625" hidden="1" customWidth="1"/>
    <col min="8" max="8" width="13.5703125" customWidth="1"/>
    <col min="9" max="9" width="10.85546875" customWidth="1"/>
    <col min="10" max="10" width="13.42578125" customWidth="1"/>
    <col min="11" max="11" width="8.42578125" hidden="1" customWidth="1"/>
    <col min="12" max="12" width="13.140625" bestFit="1" customWidth="1"/>
    <col min="13" max="13" width="5.85546875" hidden="1" customWidth="1"/>
    <col min="14" max="14" width="17" hidden="1" customWidth="1"/>
    <col min="15" max="15" width="28" customWidth="1"/>
    <col min="16" max="17" width="10.85546875" hidden="1" customWidth="1"/>
    <col min="18" max="18" width="17" customWidth="1"/>
    <col min="19" max="19" width="28.7109375" customWidth="1"/>
    <col min="20" max="20" width="10.85546875" hidden="1" customWidth="1"/>
    <col min="21" max="21" width="2.85546875" customWidth="1"/>
    <col min="22" max="22" width="10.85546875" customWidth="1"/>
    <col min="23" max="25" width="0" hidden="1" customWidth="1"/>
  </cols>
  <sheetData>
    <row r="1" spans="1:24">
      <c r="A1" s="17"/>
      <c r="B1" s="17"/>
      <c r="C1" s="17"/>
      <c r="D1" s="17"/>
      <c r="E1" s="17"/>
      <c r="F1" s="17"/>
      <c r="G1" s="17"/>
      <c r="H1" s="17"/>
      <c r="I1" s="17"/>
      <c r="J1" s="17"/>
      <c r="K1" s="17"/>
      <c r="L1" s="17"/>
      <c r="M1" s="17"/>
      <c r="N1" s="17"/>
      <c r="O1" s="17"/>
      <c r="P1" s="17"/>
      <c r="Q1" s="17"/>
      <c r="R1" s="17"/>
      <c r="S1" s="17"/>
      <c r="T1" s="17"/>
      <c r="U1" s="17"/>
      <c r="V1" s="17"/>
      <c r="W1" s="17"/>
      <c r="X1" s="17"/>
    </row>
    <row r="2" spans="1:24">
      <c r="A2" s="17"/>
      <c r="B2" s="17"/>
      <c r="C2" s="17"/>
      <c r="D2" s="17"/>
      <c r="E2" s="17"/>
      <c r="F2" s="17"/>
      <c r="G2" s="17"/>
      <c r="H2" s="17"/>
      <c r="I2" s="17"/>
      <c r="J2" s="17"/>
      <c r="K2" s="17"/>
      <c r="L2" s="17"/>
      <c r="M2" s="17"/>
      <c r="N2" s="17"/>
      <c r="O2" s="17"/>
      <c r="P2" s="17"/>
      <c r="Q2" s="17"/>
      <c r="R2" s="17"/>
      <c r="S2" s="17"/>
      <c r="T2" s="17"/>
      <c r="U2" s="17"/>
      <c r="V2" s="17"/>
      <c r="W2" s="17"/>
      <c r="X2" s="17"/>
    </row>
    <row r="3" spans="1:24" ht="39.75" thickBot="1">
      <c r="A3" s="17"/>
      <c r="B3" s="174" t="s">
        <v>15</v>
      </c>
      <c r="C3" s="175"/>
      <c r="D3" s="175"/>
      <c r="E3" s="175"/>
      <c r="F3" s="175"/>
      <c r="G3" s="175"/>
      <c r="H3" s="175"/>
      <c r="I3" s="175"/>
      <c r="J3" s="175"/>
      <c r="K3" s="175"/>
      <c r="L3" s="175"/>
      <c r="M3" s="175"/>
      <c r="N3" s="175"/>
      <c r="O3" s="175"/>
      <c r="P3" s="175"/>
      <c r="Q3" s="175"/>
      <c r="R3" s="175"/>
      <c r="S3" s="175"/>
      <c r="T3" s="175"/>
      <c r="U3" s="175"/>
      <c r="V3" s="17"/>
      <c r="W3" s="17"/>
      <c r="X3" s="17"/>
    </row>
    <row r="4" spans="1:24" ht="18">
      <c r="A4" s="17"/>
      <c r="B4" s="17"/>
      <c r="C4" s="17"/>
      <c r="D4" s="134"/>
      <c r="E4" s="133"/>
      <c r="F4" s="133"/>
      <c r="G4" s="133"/>
      <c r="H4" s="133"/>
      <c r="I4" s="152"/>
      <c r="J4" s="17"/>
      <c r="K4" s="17"/>
      <c r="L4" s="17"/>
      <c r="M4" s="17"/>
      <c r="N4" s="17"/>
      <c r="O4" s="17"/>
      <c r="P4" s="17"/>
      <c r="Q4" s="17"/>
      <c r="R4" s="17"/>
      <c r="S4" s="17"/>
      <c r="T4" s="17"/>
      <c r="U4" s="17"/>
      <c r="V4" s="17"/>
      <c r="W4" s="17"/>
      <c r="X4" s="17"/>
    </row>
    <row r="5" spans="1:24" ht="18.75">
      <c r="A5" s="17"/>
      <c r="B5" s="153"/>
      <c r="C5" s="153"/>
      <c r="D5" s="154"/>
      <c r="E5" s="155"/>
      <c r="F5" s="155"/>
      <c r="G5" s="155"/>
      <c r="H5" s="155"/>
      <c r="I5" s="156"/>
      <c r="J5" s="153"/>
      <c r="K5" s="153"/>
      <c r="L5" s="153"/>
      <c r="M5" s="153"/>
      <c r="N5" s="153"/>
      <c r="O5" s="153"/>
      <c r="P5" s="153"/>
      <c r="Q5" s="153"/>
      <c r="R5" s="153"/>
      <c r="S5" s="153"/>
      <c r="T5" s="153"/>
      <c r="U5" s="153"/>
      <c r="V5" s="17"/>
      <c r="W5" s="17"/>
      <c r="X5" s="17"/>
    </row>
    <row r="6" spans="1:24" ht="25.5">
      <c r="A6" s="17"/>
      <c r="B6" s="153"/>
      <c r="C6" s="157" t="s">
        <v>16</v>
      </c>
      <c r="D6" s="178"/>
      <c r="E6" s="153"/>
      <c r="F6" s="153"/>
      <c r="G6" s="153"/>
      <c r="H6" s="153"/>
      <c r="I6" s="153"/>
      <c r="J6" s="153"/>
      <c r="K6" s="153"/>
      <c r="L6" s="153"/>
      <c r="M6" s="153"/>
      <c r="N6" s="153"/>
      <c r="O6" s="153"/>
      <c r="P6" s="153"/>
      <c r="Q6" s="153"/>
      <c r="R6" s="153"/>
      <c r="S6" s="153"/>
      <c r="T6" s="153"/>
      <c r="U6" s="153"/>
      <c r="V6" s="17"/>
      <c r="W6" s="17"/>
      <c r="X6" s="17"/>
    </row>
    <row r="7" spans="1:24">
      <c r="A7" s="17"/>
      <c r="B7" s="153"/>
      <c r="C7" s="153"/>
      <c r="D7" s="153"/>
      <c r="E7" s="153"/>
      <c r="F7" s="153"/>
      <c r="G7" s="153"/>
      <c r="H7" s="153"/>
      <c r="I7" s="153"/>
      <c r="J7" s="153"/>
      <c r="K7" s="153"/>
      <c r="L7" s="153"/>
      <c r="M7" s="153"/>
      <c r="N7" s="153"/>
      <c r="O7" s="153"/>
      <c r="P7" s="153"/>
      <c r="Q7" s="153"/>
      <c r="R7" s="153"/>
      <c r="S7" s="153"/>
      <c r="T7" s="153"/>
      <c r="U7" s="153"/>
      <c r="V7" s="17"/>
      <c r="W7" s="17"/>
      <c r="X7" s="17"/>
    </row>
    <row r="8" spans="1:24" ht="15" customHeight="1">
      <c r="A8" s="17"/>
      <c r="B8" s="153"/>
      <c r="C8" s="139"/>
      <c r="D8" s="140"/>
      <c r="E8" s="140"/>
      <c r="F8" s="140"/>
      <c r="G8" s="140"/>
      <c r="H8" s="140"/>
      <c r="I8" s="140"/>
      <c r="J8" s="140"/>
      <c r="K8" s="140"/>
      <c r="L8" s="140"/>
      <c r="M8" s="140"/>
      <c r="N8" s="140"/>
      <c r="O8" s="140"/>
      <c r="P8" s="140"/>
      <c r="Q8" s="140"/>
      <c r="R8" s="140"/>
      <c r="S8" s="140"/>
      <c r="T8" s="141"/>
      <c r="U8" s="153"/>
      <c r="V8" s="17"/>
      <c r="W8" s="17"/>
      <c r="X8" s="17"/>
    </row>
    <row r="9" spans="1:24" ht="20.100000000000001" customHeight="1">
      <c r="A9" s="17"/>
      <c r="B9" s="153"/>
      <c r="C9" s="142"/>
      <c r="D9" s="137" t="s">
        <v>17</v>
      </c>
      <c r="E9" s="136"/>
      <c r="F9" s="136"/>
      <c r="G9" s="136"/>
      <c r="H9" s="136"/>
      <c r="I9" s="136"/>
      <c r="J9" s="136"/>
      <c r="K9" s="136"/>
      <c r="L9" s="136"/>
      <c r="M9" s="136"/>
      <c r="N9" s="136"/>
      <c r="O9" s="136"/>
      <c r="P9" s="136"/>
      <c r="Q9" s="136"/>
      <c r="R9" s="136"/>
      <c r="S9" s="516"/>
      <c r="T9" s="143"/>
      <c r="U9" s="153"/>
      <c r="V9" s="17"/>
      <c r="W9" s="17"/>
      <c r="X9" s="17"/>
    </row>
    <row r="10" spans="1:24" ht="20.100000000000001" customHeight="1">
      <c r="A10" s="17"/>
      <c r="B10" s="153"/>
      <c r="C10" s="142"/>
      <c r="D10" s="138" t="s">
        <v>18</v>
      </c>
      <c r="E10" s="136"/>
      <c r="F10" s="136"/>
      <c r="G10" s="136"/>
      <c r="H10" s="136"/>
      <c r="I10" s="136"/>
      <c r="J10" s="136"/>
      <c r="K10" s="136"/>
      <c r="L10" s="136"/>
      <c r="M10" s="136"/>
      <c r="N10" s="136"/>
      <c r="O10" s="136"/>
      <c r="P10" s="136"/>
      <c r="Q10" s="136"/>
      <c r="R10" s="136"/>
      <c r="S10" s="136"/>
      <c r="T10" s="143"/>
      <c r="U10" s="153"/>
      <c r="V10" s="17"/>
      <c r="W10" s="17"/>
      <c r="X10" s="17"/>
    </row>
    <row r="11" spans="1:24" ht="9.9499999999999993" customHeight="1">
      <c r="A11" s="17"/>
      <c r="B11" s="153"/>
      <c r="C11" s="144"/>
      <c r="D11" s="145"/>
      <c r="E11" s="145"/>
      <c r="F11" s="145"/>
      <c r="G11" s="145"/>
      <c r="H11" s="145"/>
      <c r="I11" s="145"/>
      <c r="J11" s="145"/>
      <c r="K11" s="145"/>
      <c r="L11" s="145"/>
      <c r="M11" s="145"/>
      <c r="N11" s="145"/>
      <c r="O11" s="145"/>
      <c r="P11" s="145"/>
      <c r="Q11" s="145"/>
      <c r="R11" s="145"/>
      <c r="S11" s="145"/>
      <c r="T11" s="146"/>
      <c r="U11" s="153"/>
      <c r="V11" s="17"/>
      <c r="W11" s="17"/>
      <c r="X11" s="17"/>
    </row>
    <row r="12" spans="1:24">
      <c r="A12" s="17"/>
      <c r="B12" s="153"/>
      <c r="C12" s="153"/>
      <c r="D12" s="153"/>
      <c r="E12" s="153"/>
      <c r="F12" s="153"/>
      <c r="G12" s="153"/>
      <c r="H12" s="153"/>
      <c r="I12" s="153"/>
      <c r="J12" s="153"/>
      <c r="K12" s="153"/>
      <c r="L12" s="153"/>
      <c r="M12" s="153"/>
      <c r="N12" s="153"/>
      <c r="O12" s="153"/>
      <c r="P12" s="153"/>
      <c r="Q12" s="153"/>
      <c r="R12" s="153"/>
      <c r="S12" s="153"/>
      <c r="T12" s="153"/>
      <c r="U12" s="153"/>
      <c r="V12" s="17"/>
      <c r="W12" s="17"/>
      <c r="X12" s="17"/>
    </row>
    <row r="13" spans="1:24">
      <c r="A13" s="17"/>
      <c r="B13" s="153"/>
      <c r="C13" s="139"/>
      <c r="D13" s="149"/>
      <c r="E13" s="140"/>
      <c r="F13" s="140"/>
      <c r="G13" s="140"/>
      <c r="H13" s="140"/>
      <c r="I13" s="140"/>
      <c r="J13" s="140"/>
      <c r="K13" s="140"/>
      <c r="L13" s="140"/>
      <c r="M13" s="140"/>
      <c r="N13" s="140"/>
      <c r="O13" s="140"/>
      <c r="P13" s="140"/>
      <c r="Q13" s="140"/>
      <c r="R13" s="140"/>
      <c r="S13" s="140"/>
      <c r="T13" s="141"/>
      <c r="U13" s="153"/>
      <c r="V13" s="17"/>
      <c r="W13" s="17"/>
      <c r="X13" s="17"/>
    </row>
    <row r="14" spans="1:24" ht="20.100000000000001" customHeight="1">
      <c r="A14" s="17"/>
      <c r="B14" s="153"/>
      <c r="C14" s="147"/>
      <c r="D14" s="134" t="s">
        <v>19</v>
      </c>
      <c r="E14" s="148"/>
      <c r="F14" s="136"/>
      <c r="G14" s="136"/>
      <c r="H14" s="136"/>
      <c r="I14" s="136"/>
      <c r="J14" s="136"/>
      <c r="K14" s="136"/>
      <c r="L14" s="136"/>
      <c r="M14" s="136"/>
      <c r="N14" s="136"/>
      <c r="O14" s="136"/>
      <c r="P14" s="136"/>
      <c r="Q14" s="136"/>
      <c r="R14" s="136"/>
      <c r="S14" s="519"/>
      <c r="T14" s="143"/>
      <c r="U14" s="153"/>
      <c r="V14" s="17"/>
      <c r="W14" s="17"/>
      <c r="X14" s="17"/>
    </row>
    <row r="15" spans="1:24" ht="20.100000000000001" customHeight="1">
      <c r="A15" s="17"/>
      <c r="B15" s="153"/>
      <c r="C15" s="147"/>
      <c r="D15" s="135" t="s">
        <v>20</v>
      </c>
      <c r="E15" s="148"/>
      <c r="F15" s="136"/>
      <c r="G15" s="136"/>
      <c r="H15" s="136"/>
      <c r="I15" s="136"/>
      <c r="J15" s="136"/>
      <c r="K15" s="136"/>
      <c r="L15" s="136"/>
      <c r="M15" s="136"/>
      <c r="N15" s="136"/>
      <c r="O15" s="136"/>
      <c r="P15" s="136"/>
      <c r="Q15" s="136"/>
      <c r="R15" s="136"/>
      <c r="S15" s="136"/>
      <c r="T15" s="143"/>
      <c r="U15" s="153"/>
      <c r="V15" s="17"/>
      <c r="W15" s="17"/>
      <c r="X15" s="17"/>
    </row>
    <row r="16" spans="1:24" ht="20.100000000000001" customHeight="1">
      <c r="A16" s="17"/>
      <c r="B16" s="153"/>
      <c r="C16" s="147"/>
      <c r="D16" s="135" t="s">
        <v>21</v>
      </c>
      <c r="E16" s="148"/>
      <c r="F16" s="136"/>
      <c r="G16" s="136"/>
      <c r="H16" s="136"/>
      <c r="I16" s="136"/>
      <c r="J16" s="136"/>
      <c r="K16" s="136"/>
      <c r="L16" s="136"/>
      <c r="M16" s="136"/>
      <c r="N16" s="136"/>
      <c r="O16" s="136"/>
      <c r="P16" s="136"/>
      <c r="Q16" s="136"/>
      <c r="R16" s="136"/>
      <c r="S16" s="136"/>
      <c r="T16" s="143"/>
      <c r="U16" s="153"/>
      <c r="V16" s="17"/>
      <c r="W16" s="17"/>
      <c r="X16" s="17"/>
    </row>
    <row r="17" spans="1:24">
      <c r="A17" s="17"/>
      <c r="B17" s="153"/>
      <c r="C17" s="144"/>
      <c r="D17" s="150"/>
      <c r="E17" s="145"/>
      <c r="F17" s="145"/>
      <c r="G17" s="145"/>
      <c r="H17" s="145"/>
      <c r="I17" s="145"/>
      <c r="J17" s="145"/>
      <c r="K17" s="145"/>
      <c r="L17" s="145"/>
      <c r="M17" s="145"/>
      <c r="N17" s="145"/>
      <c r="O17" s="145"/>
      <c r="P17" s="145"/>
      <c r="Q17" s="145"/>
      <c r="R17" s="145"/>
      <c r="S17" s="145"/>
      <c r="T17" s="146"/>
      <c r="U17" s="153"/>
      <c r="V17" s="17"/>
      <c r="W17" s="17"/>
      <c r="X17" s="17"/>
    </row>
    <row r="18" spans="1:24" ht="15.75" thickBot="1">
      <c r="A18" s="17"/>
      <c r="B18" s="153"/>
      <c r="C18" s="153"/>
      <c r="D18" s="153"/>
      <c r="E18" s="153"/>
      <c r="F18" s="153"/>
      <c r="G18" s="153"/>
      <c r="H18" s="153"/>
      <c r="I18" s="153"/>
      <c r="J18" s="153"/>
      <c r="K18" s="153"/>
      <c r="L18" s="153"/>
      <c r="M18" s="153"/>
      <c r="N18" s="153"/>
      <c r="O18" s="153"/>
      <c r="P18" s="153"/>
      <c r="Q18" s="153"/>
      <c r="R18" s="153"/>
      <c r="S18" s="153"/>
      <c r="T18" s="153"/>
      <c r="U18" s="153"/>
      <c r="V18" s="17"/>
      <c r="W18" s="17"/>
      <c r="X18" s="17"/>
    </row>
    <row r="19" spans="1:24" ht="15" customHeight="1">
      <c r="A19" s="17"/>
      <c r="B19" s="153"/>
      <c r="C19" s="216"/>
      <c r="D19" s="217"/>
      <c r="E19" s="217"/>
      <c r="F19" s="217"/>
      <c r="G19" s="217"/>
      <c r="H19" s="217"/>
      <c r="I19" s="217"/>
      <c r="J19" s="217"/>
      <c r="K19" s="218"/>
      <c r="L19" s="218"/>
      <c r="M19" s="218"/>
      <c r="N19" s="218"/>
      <c r="O19" s="218"/>
      <c r="P19" s="218"/>
      <c r="Q19" s="218"/>
      <c r="R19" s="219"/>
      <c r="S19" s="219"/>
      <c r="T19" s="220"/>
      <c r="U19" s="153"/>
      <c r="V19" s="17"/>
      <c r="W19" s="17"/>
      <c r="X19" s="17"/>
    </row>
    <row r="20" spans="1:24" ht="18">
      <c r="A20" s="17"/>
      <c r="B20" s="153"/>
      <c r="C20" s="221"/>
      <c r="D20" s="137" t="s">
        <v>22</v>
      </c>
      <c r="E20" s="136"/>
      <c r="F20" s="136"/>
      <c r="G20" s="136"/>
      <c r="H20" s="136"/>
      <c r="I20" s="136"/>
      <c r="J20" s="136"/>
      <c r="K20" s="151"/>
      <c r="L20" s="151"/>
      <c r="M20" s="151"/>
      <c r="N20" s="151"/>
      <c r="O20" s="151"/>
      <c r="P20" s="151"/>
      <c r="Q20" s="151"/>
      <c r="R20" s="151"/>
      <c r="S20" s="518">
        <f>$S$9*(1+$S$14)</f>
        <v>0</v>
      </c>
      <c r="T20" s="222"/>
      <c r="U20" s="153"/>
      <c r="V20" s="17"/>
      <c r="W20" s="17"/>
      <c r="X20" s="17"/>
    </row>
    <row r="21" spans="1:24" ht="18.75">
      <c r="A21" s="17"/>
      <c r="B21" s="153"/>
      <c r="C21" s="223"/>
      <c r="D21" s="160" t="s">
        <v>23</v>
      </c>
      <c r="E21" s="158"/>
      <c r="F21" s="158"/>
      <c r="G21" s="158"/>
      <c r="H21" s="158"/>
      <c r="I21" s="158"/>
      <c r="J21" s="158"/>
      <c r="K21" s="159"/>
      <c r="L21" s="159"/>
      <c r="M21" s="159"/>
      <c r="N21" s="159"/>
      <c r="O21" s="159"/>
      <c r="P21" s="159"/>
      <c r="Q21" s="151"/>
      <c r="R21" s="151"/>
      <c r="S21" s="151"/>
      <c r="T21" s="224"/>
      <c r="U21" s="153"/>
      <c r="V21" s="17"/>
      <c r="W21" s="17"/>
      <c r="X21" s="17"/>
    </row>
    <row r="22" spans="1:24" ht="15.95" customHeight="1" thickBot="1">
      <c r="A22" s="17"/>
      <c r="B22" s="153"/>
      <c r="C22" s="225"/>
      <c r="D22" s="226"/>
      <c r="E22" s="226"/>
      <c r="F22" s="226"/>
      <c r="G22" s="226"/>
      <c r="H22" s="226"/>
      <c r="I22" s="226"/>
      <c r="J22" s="226"/>
      <c r="K22" s="227"/>
      <c r="L22" s="227"/>
      <c r="M22" s="227"/>
      <c r="N22" s="227"/>
      <c r="O22" s="227"/>
      <c r="P22" s="227"/>
      <c r="Q22" s="227"/>
      <c r="R22" s="228"/>
      <c r="S22" s="228"/>
      <c r="T22" s="229"/>
      <c r="U22" s="153"/>
      <c r="V22" s="17"/>
      <c r="W22" s="17"/>
      <c r="X22" s="17"/>
    </row>
    <row r="23" spans="1:24">
      <c r="A23" s="17"/>
      <c r="B23" s="153"/>
      <c r="C23" s="153"/>
      <c r="D23" s="153"/>
      <c r="E23" s="153"/>
      <c r="F23" s="153"/>
      <c r="G23" s="153"/>
      <c r="H23" s="153"/>
      <c r="I23" s="153"/>
      <c r="J23" s="153"/>
      <c r="K23" s="153"/>
      <c r="L23" s="153"/>
      <c r="M23" s="153"/>
      <c r="N23" s="153"/>
      <c r="O23" s="153"/>
      <c r="P23" s="153"/>
      <c r="Q23" s="153"/>
      <c r="R23" s="153"/>
      <c r="S23" s="153"/>
      <c r="T23" s="153"/>
      <c r="U23" s="153"/>
      <c r="V23" s="17"/>
      <c r="W23" s="17"/>
      <c r="X23" s="17"/>
    </row>
    <row r="24" spans="1:24">
      <c r="A24" s="17"/>
      <c r="B24" s="153"/>
      <c r="C24" s="139"/>
      <c r="D24" s="140"/>
      <c r="E24" s="140"/>
      <c r="F24" s="140"/>
      <c r="G24" s="140"/>
      <c r="H24" s="140"/>
      <c r="I24" s="140"/>
      <c r="J24" s="140"/>
      <c r="K24" s="140"/>
      <c r="L24" s="140"/>
      <c r="M24" s="140"/>
      <c r="N24" s="140"/>
      <c r="O24" s="140"/>
      <c r="P24" s="140"/>
      <c r="Q24" s="140"/>
      <c r="R24" s="140"/>
      <c r="S24" s="140"/>
      <c r="T24" s="141"/>
      <c r="U24" s="153"/>
      <c r="V24" s="17"/>
      <c r="W24" s="17"/>
      <c r="X24" s="17"/>
    </row>
    <row r="25" spans="1:24" ht="18">
      <c r="A25" s="17"/>
      <c r="B25" s="153"/>
      <c r="C25" s="142"/>
      <c r="D25" s="137" t="s">
        <v>24</v>
      </c>
      <c r="E25" s="136"/>
      <c r="F25" s="136"/>
      <c r="G25" s="136"/>
      <c r="H25" s="136"/>
      <c r="I25" s="136"/>
      <c r="J25" s="136"/>
      <c r="K25" s="136"/>
      <c r="L25" s="136"/>
      <c r="M25" s="136"/>
      <c r="N25" s="136"/>
      <c r="O25" s="136"/>
      <c r="P25" s="136"/>
      <c r="Q25" s="136"/>
      <c r="R25" s="136"/>
      <c r="S25" s="516"/>
      <c r="T25" s="143"/>
      <c r="U25" s="153"/>
      <c r="V25" s="17"/>
      <c r="W25" s="17"/>
      <c r="X25" s="17"/>
    </row>
    <row r="26" spans="1:24" ht="18.75">
      <c r="A26" s="17"/>
      <c r="B26" s="153"/>
      <c r="C26" s="142"/>
      <c r="D26" s="138" t="s">
        <v>25</v>
      </c>
      <c r="E26" s="136"/>
      <c r="F26" s="136"/>
      <c r="G26" s="136"/>
      <c r="H26" s="136"/>
      <c r="I26" s="136"/>
      <c r="J26" s="136"/>
      <c r="K26" s="136"/>
      <c r="L26" s="136"/>
      <c r="M26" s="136"/>
      <c r="N26" s="136"/>
      <c r="O26" s="136"/>
      <c r="P26" s="136"/>
      <c r="Q26" s="136"/>
      <c r="R26" s="136"/>
      <c r="S26" s="517"/>
      <c r="T26" s="143"/>
      <c r="U26" s="153"/>
      <c r="V26" s="17"/>
      <c r="W26" s="17"/>
      <c r="X26" s="17"/>
    </row>
    <row r="27" spans="1:24">
      <c r="A27" s="17"/>
      <c r="B27" s="153"/>
      <c r="C27" s="144"/>
      <c r="D27" s="145"/>
      <c r="E27" s="145"/>
      <c r="F27" s="145"/>
      <c r="G27" s="145"/>
      <c r="H27" s="145"/>
      <c r="I27" s="145"/>
      <c r="J27" s="145"/>
      <c r="K27" s="145"/>
      <c r="L27" s="145"/>
      <c r="M27" s="145"/>
      <c r="N27" s="145"/>
      <c r="O27" s="145"/>
      <c r="P27" s="145"/>
      <c r="Q27" s="145"/>
      <c r="R27" s="145"/>
      <c r="S27" s="145"/>
      <c r="T27" s="146"/>
      <c r="U27" s="153"/>
      <c r="V27" s="17"/>
      <c r="W27" s="17"/>
      <c r="X27" s="17"/>
    </row>
    <row r="28" spans="1:24">
      <c r="A28" s="17"/>
      <c r="B28" s="153"/>
      <c r="C28" s="153"/>
      <c r="D28" s="153"/>
      <c r="E28" s="153"/>
      <c r="F28" s="153"/>
      <c r="G28" s="153"/>
      <c r="H28" s="153"/>
      <c r="I28" s="153"/>
      <c r="J28" s="153"/>
      <c r="K28" s="153"/>
      <c r="L28" s="153"/>
      <c r="M28" s="153"/>
      <c r="N28" s="153"/>
      <c r="O28" s="153"/>
      <c r="P28" s="153"/>
      <c r="Q28" s="153"/>
      <c r="R28" s="153"/>
      <c r="S28" s="153"/>
      <c r="T28" s="153"/>
      <c r="U28" s="153"/>
      <c r="V28" s="17"/>
      <c r="W28" s="17"/>
      <c r="X28" s="17"/>
    </row>
    <row r="29" spans="1:24">
      <c r="A29" s="17"/>
      <c r="B29" s="17"/>
      <c r="C29" s="17"/>
      <c r="D29" s="17"/>
      <c r="E29" s="17"/>
      <c r="F29" s="17"/>
      <c r="G29" s="17"/>
      <c r="H29" s="17"/>
      <c r="I29" s="17"/>
      <c r="J29" s="17"/>
      <c r="K29" s="17"/>
      <c r="L29" s="17"/>
      <c r="M29" s="17"/>
      <c r="N29" s="17"/>
      <c r="O29" s="17"/>
      <c r="P29" s="17"/>
      <c r="Q29" s="17"/>
      <c r="V29" s="17"/>
      <c r="W29" s="17"/>
      <c r="X29" s="17"/>
    </row>
    <row r="30" spans="1:24" ht="18.75">
      <c r="A30" s="17"/>
      <c r="B30" s="153"/>
      <c r="C30" s="153"/>
      <c r="D30" s="154"/>
      <c r="E30" s="155"/>
      <c r="F30" s="155"/>
      <c r="G30" s="155"/>
      <c r="H30" s="155"/>
      <c r="I30" s="156"/>
      <c r="J30" s="153"/>
      <c r="K30" s="153"/>
      <c r="L30" s="153"/>
      <c r="M30" s="153"/>
      <c r="N30" s="153"/>
      <c r="O30" s="153"/>
      <c r="P30" s="153"/>
      <c r="Q30" s="153"/>
      <c r="R30" s="153"/>
      <c r="S30" s="153"/>
      <c r="T30" s="153"/>
      <c r="U30" s="153"/>
      <c r="V30" s="17"/>
      <c r="W30" s="17"/>
      <c r="X30" s="17"/>
    </row>
    <row r="31" spans="1:24" ht="25.5">
      <c r="A31" s="17"/>
      <c r="B31" s="153"/>
      <c r="C31" s="157" t="s">
        <v>26</v>
      </c>
      <c r="D31" s="154"/>
      <c r="E31" s="153"/>
      <c r="F31" s="153"/>
      <c r="G31" s="153"/>
      <c r="H31" s="153"/>
      <c r="I31" s="153"/>
      <c r="J31" s="153"/>
      <c r="K31" s="153"/>
      <c r="L31" s="153"/>
      <c r="M31" s="153"/>
      <c r="N31" s="153"/>
      <c r="O31" s="153"/>
      <c r="P31" s="153"/>
      <c r="Q31" s="153"/>
      <c r="R31" s="153"/>
      <c r="S31" s="153"/>
      <c r="T31" s="153"/>
      <c r="U31" s="153"/>
      <c r="V31" s="17"/>
      <c r="W31" s="17"/>
      <c r="X31" s="17"/>
    </row>
    <row r="32" spans="1:24">
      <c r="A32" s="17"/>
      <c r="B32" s="153"/>
      <c r="C32" s="153"/>
      <c r="D32" s="153"/>
      <c r="E32" s="153"/>
      <c r="F32" s="153"/>
      <c r="G32" s="153"/>
      <c r="H32" s="153"/>
      <c r="I32" s="153"/>
      <c r="J32" s="153"/>
      <c r="K32" s="153"/>
      <c r="L32" s="153"/>
      <c r="M32" s="153"/>
      <c r="N32" s="153"/>
      <c r="O32" s="153"/>
      <c r="P32" s="153"/>
      <c r="Q32" s="153"/>
      <c r="R32" s="153"/>
      <c r="S32" s="153"/>
      <c r="T32" s="153"/>
      <c r="U32" s="153"/>
      <c r="V32" s="17"/>
      <c r="W32" s="17"/>
      <c r="X32" s="17"/>
    </row>
    <row r="33" spans="1:24">
      <c r="A33" s="17"/>
      <c r="B33" s="153"/>
      <c r="C33" s="139"/>
      <c r="D33" s="140"/>
      <c r="E33" s="140"/>
      <c r="F33" s="140"/>
      <c r="G33" s="140"/>
      <c r="H33" s="140"/>
      <c r="I33" s="140"/>
      <c r="J33" s="140"/>
      <c r="K33" s="140"/>
      <c r="L33" s="140"/>
      <c r="M33" s="140"/>
      <c r="N33" s="140"/>
      <c r="O33" s="140"/>
      <c r="P33" s="140"/>
      <c r="Q33" s="140"/>
      <c r="R33" s="140"/>
      <c r="S33" s="140"/>
      <c r="T33" s="141"/>
      <c r="U33" s="153"/>
      <c r="V33" s="17"/>
      <c r="W33" s="17"/>
      <c r="X33" s="17"/>
    </row>
    <row r="34" spans="1:24" ht="18">
      <c r="A34" s="17"/>
      <c r="B34" s="153"/>
      <c r="C34" s="142"/>
      <c r="D34" s="137" t="s">
        <v>27</v>
      </c>
      <c r="E34" s="136"/>
      <c r="F34" s="136"/>
      <c r="G34" s="136"/>
      <c r="H34" s="136"/>
      <c r="I34" s="136"/>
      <c r="J34" s="136"/>
      <c r="K34" s="136"/>
      <c r="L34" s="136"/>
      <c r="M34" s="136"/>
      <c r="N34" s="136"/>
      <c r="O34" s="136"/>
      <c r="P34" s="136"/>
      <c r="Q34" s="136"/>
      <c r="R34" s="136"/>
      <c r="S34" s="516"/>
      <c r="T34" s="143"/>
      <c r="U34" s="153"/>
      <c r="V34" s="17"/>
      <c r="W34" s="17"/>
      <c r="X34" s="17"/>
    </row>
    <row r="35" spans="1:24" ht="18.75">
      <c r="A35" s="17"/>
      <c r="B35" s="153"/>
      <c r="C35" s="142"/>
      <c r="D35" s="138" t="s">
        <v>28</v>
      </c>
      <c r="E35" s="136"/>
      <c r="F35" s="136"/>
      <c r="G35" s="136"/>
      <c r="H35" s="136"/>
      <c r="I35" s="136"/>
      <c r="J35" s="136"/>
      <c r="K35" s="136"/>
      <c r="L35" s="136"/>
      <c r="M35" s="136"/>
      <c r="N35" s="136"/>
      <c r="O35" s="136"/>
      <c r="P35" s="136"/>
      <c r="Q35" s="136"/>
      <c r="R35" s="136"/>
      <c r="S35" s="136"/>
      <c r="T35" s="143"/>
      <c r="U35" s="153"/>
      <c r="V35" s="17"/>
      <c r="W35" s="17"/>
      <c r="X35" s="17"/>
    </row>
    <row r="36" spans="1:24">
      <c r="A36" s="17"/>
      <c r="B36" s="153"/>
      <c r="C36" s="144"/>
      <c r="D36" s="145"/>
      <c r="E36" s="145"/>
      <c r="F36" s="145"/>
      <c r="G36" s="145"/>
      <c r="H36" s="145"/>
      <c r="I36" s="145"/>
      <c r="J36" s="145"/>
      <c r="K36" s="145"/>
      <c r="L36" s="145"/>
      <c r="M36" s="145"/>
      <c r="N36" s="145"/>
      <c r="O36" s="145"/>
      <c r="P36" s="145"/>
      <c r="Q36" s="145"/>
      <c r="R36" s="145"/>
      <c r="S36" s="145"/>
      <c r="T36" s="146"/>
      <c r="U36" s="153"/>
      <c r="V36" s="17"/>
      <c r="W36" s="17"/>
      <c r="X36" s="17"/>
    </row>
    <row r="37" spans="1:24">
      <c r="A37" s="17"/>
      <c r="B37" s="153"/>
      <c r="C37" s="153"/>
      <c r="D37" s="153"/>
      <c r="E37" s="153"/>
      <c r="F37" s="153"/>
      <c r="G37" s="153"/>
      <c r="H37" s="153"/>
      <c r="I37" s="153"/>
      <c r="J37" s="153"/>
      <c r="K37" s="153"/>
      <c r="L37" s="153"/>
      <c r="M37" s="153"/>
      <c r="N37" s="153"/>
      <c r="O37" s="153"/>
      <c r="P37" s="153"/>
      <c r="Q37" s="153"/>
      <c r="R37" s="153"/>
      <c r="S37" s="153"/>
      <c r="T37" s="153"/>
      <c r="U37" s="153"/>
      <c r="V37" s="17"/>
      <c r="W37" s="17"/>
      <c r="X37" s="17"/>
    </row>
    <row r="38" spans="1:24">
      <c r="A38" s="17"/>
      <c r="B38" s="153"/>
      <c r="C38" s="139"/>
      <c r="D38" s="149"/>
      <c r="E38" s="140"/>
      <c r="F38" s="140"/>
      <c r="G38" s="140"/>
      <c r="H38" s="140"/>
      <c r="I38" s="140"/>
      <c r="J38" s="140"/>
      <c r="K38" s="140"/>
      <c r="L38" s="140"/>
      <c r="M38" s="140"/>
      <c r="N38" s="140"/>
      <c r="O38" s="140"/>
      <c r="P38" s="140"/>
      <c r="Q38" s="140"/>
      <c r="R38" s="140"/>
      <c r="S38" s="140"/>
      <c r="T38" s="141"/>
      <c r="U38" s="153"/>
      <c r="V38" s="17"/>
      <c r="W38" s="17"/>
      <c r="X38" s="17"/>
    </row>
    <row r="39" spans="1:24" ht="18">
      <c r="A39" s="17"/>
      <c r="B39" s="153"/>
      <c r="C39" s="147"/>
      <c r="D39" s="134" t="s">
        <v>29</v>
      </c>
      <c r="E39" s="148"/>
      <c r="F39" s="136"/>
      <c r="G39" s="136"/>
      <c r="H39" s="136"/>
      <c r="I39" s="136"/>
      <c r="J39" s="136"/>
      <c r="K39" s="136"/>
      <c r="L39" s="136"/>
      <c r="M39" s="136"/>
      <c r="N39" s="136"/>
      <c r="O39" s="136"/>
      <c r="P39" s="136"/>
      <c r="Q39" s="136"/>
      <c r="R39" s="136"/>
      <c r="S39" s="516"/>
      <c r="T39" s="143"/>
      <c r="U39" s="153"/>
      <c r="V39" s="17"/>
      <c r="W39" s="17"/>
      <c r="X39" s="17"/>
    </row>
    <row r="40" spans="1:24" ht="18.75">
      <c r="A40" s="17"/>
      <c r="B40" s="153"/>
      <c r="C40" s="147"/>
      <c r="D40" s="135" t="s">
        <v>18</v>
      </c>
      <c r="E40" s="148"/>
      <c r="F40" s="136"/>
      <c r="G40" s="136"/>
      <c r="H40" s="136"/>
      <c r="I40" s="136"/>
      <c r="J40" s="136"/>
      <c r="K40" s="136"/>
      <c r="L40" s="136"/>
      <c r="M40" s="136"/>
      <c r="N40" s="136"/>
      <c r="O40" s="136"/>
      <c r="P40" s="136"/>
      <c r="Q40" s="136"/>
      <c r="R40" s="136"/>
      <c r="S40" s="136"/>
      <c r="T40" s="143"/>
      <c r="U40" s="153"/>
      <c r="V40" s="17"/>
      <c r="W40" s="17"/>
      <c r="X40" s="17"/>
    </row>
    <row r="41" spans="1:24">
      <c r="A41" s="17"/>
      <c r="B41" s="153"/>
      <c r="C41" s="144"/>
      <c r="D41" s="150"/>
      <c r="E41" s="145"/>
      <c r="F41" s="145"/>
      <c r="G41" s="145"/>
      <c r="H41" s="145"/>
      <c r="I41" s="145"/>
      <c r="J41" s="145"/>
      <c r="K41" s="145"/>
      <c r="L41" s="145"/>
      <c r="M41" s="145"/>
      <c r="N41" s="145"/>
      <c r="O41" s="145"/>
      <c r="P41" s="145"/>
      <c r="Q41" s="145"/>
      <c r="R41" s="145"/>
      <c r="S41" s="145"/>
      <c r="T41" s="146"/>
      <c r="U41" s="153"/>
      <c r="V41" s="17"/>
      <c r="W41" s="17"/>
      <c r="X41" s="17"/>
    </row>
    <row r="42" spans="1:24">
      <c r="A42" s="17"/>
      <c r="B42" s="153"/>
      <c r="C42" s="153"/>
      <c r="D42" s="153"/>
      <c r="E42" s="153"/>
      <c r="F42" s="153"/>
      <c r="G42" s="153"/>
      <c r="H42" s="153"/>
      <c r="I42" s="153"/>
      <c r="J42" s="153"/>
      <c r="K42" s="153"/>
      <c r="L42" s="153"/>
      <c r="M42" s="153"/>
      <c r="N42" s="153"/>
      <c r="O42" s="153"/>
      <c r="P42" s="153"/>
      <c r="Q42" s="153"/>
      <c r="R42" s="153"/>
      <c r="S42" s="153"/>
      <c r="T42" s="153"/>
      <c r="U42" s="153"/>
      <c r="V42" s="17"/>
      <c r="W42" s="17"/>
      <c r="X42" s="17"/>
    </row>
    <row r="43" spans="1:24" ht="15" customHeight="1">
      <c r="A43" s="17"/>
      <c r="B43" s="17"/>
      <c r="C43" s="17"/>
      <c r="D43" s="17"/>
      <c r="E43" s="17"/>
      <c r="F43" s="17"/>
      <c r="G43" s="17"/>
      <c r="H43" s="17"/>
      <c r="I43" s="17"/>
      <c r="J43" s="17"/>
      <c r="K43" s="17"/>
      <c r="L43" s="168"/>
      <c r="M43" s="168"/>
      <c r="N43" s="17"/>
      <c r="O43" s="17"/>
      <c r="P43" s="17"/>
      <c r="Q43" s="17"/>
      <c r="R43" s="17"/>
      <c r="S43" s="17"/>
      <c r="T43" s="17"/>
      <c r="U43" s="17"/>
      <c r="V43" s="17"/>
      <c r="W43" s="17"/>
      <c r="X43" s="17"/>
    </row>
    <row r="44" spans="1:24" ht="18.75">
      <c r="A44" s="17"/>
      <c r="B44" s="161"/>
      <c r="C44" s="161"/>
      <c r="D44" s="162"/>
      <c r="E44" s="163"/>
      <c r="F44" s="163"/>
      <c r="G44" s="163"/>
      <c r="H44" s="163"/>
      <c r="I44" s="164"/>
      <c r="J44" s="161"/>
      <c r="K44" s="161"/>
      <c r="L44" s="165"/>
      <c r="M44" s="165"/>
      <c r="N44" s="161"/>
      <c r="O44" s="161"/>
      <c r="P44" s="161"/>
      <c r="Q44" s="161"/>
      <c r="R44" s="161"/>
      <c r="S44" s="161"/>
      <c r="T44" s="161"/>
      <c r="U44" s="161"/>
      <c r="V44" s="17"/>
      <c r="W44" s="17"/>
      <c r="X44" s="17"/>
    </row>
    <row r="45" spans="1:24" ht="25.5">
      <c r="A45" s="17"/>
      <c r="B45" s="161"/>
      <c r="C45" s="166" t="s">
        <v>30</v>
      </c>
      <c r="D45" s="162"/>
      <c r="E45" s="161"/>
      <c r="F45" s="161"/>
      <c r="G45" s="161"/>
      <c r="H45" s="161"/>
      <c r="I45" s="161"/>
      <c r="J45" s="161"/>
      <c r="K45" s="161"/>
      <c r="L45" s="165"/>
      <c r="M45" s="165"/>
      <c r="N45" s="161"/>
      <c r="O45" s="161"/>
      <c r="P45" s="161"/>
      <c r="Q45" s="161"/>
      <c r="R45" s="161"/>
      <c r="S45" s="161"/>
      <c r="T45" s="161"/>
      <c r="U45" s="161"/>
      <c r="V45" s="17"/>
      <c r="W45" s="17"/>
      <c r="X45" s="17"/>
    </row>
    <row r="46" spans="1:24" ht="18.75">
      <c r="A46" s="17"/>
      <c r="B46" s="161"/>
      <c r="C46" s="167" t="s">
        <v>31</v>
      </c>
      <c r="D46" s="162"/>
      <c r="E46" s="161"/>
      <c r="F46" s="161"/>
      <c r="G46" s="161"/>
      <c r="H46" s="161"/>
      <c r="I46" s="161"/>
      <c r="J46" s="161"/>
      <c r="K46" s="161"/>
      <c r="L46" s="165"/>
      <c r="M46" s="165"/>
      <c r="N46" s="161"/>
      <c r="O46" s="161"/>
      <c r="P46" s="161"/>
      <c r="Q46" s="161"/>
      <c r="R46" s="161"/>
      <c r="S46" s="161"/>
      <c r="T46" s="161"/>
      <c r="U46" s="161"/>
      <c r="V46" s="17"/>
      <c r="W46" s="17"/>
      <c r="X46" s="17"/>
    </row>
    <row r="47" spans="1:24">
      <c r="A47" s="17"/>
      <c r="B47" s="161"/>
      <c r="C47" s="161"/>
      <c r="D47" s="161"/>
      <c r="E47" s="161"/>
      <c r="F47" s="161"/>
      <c r="G47" s="161"/>
      <c r="H47" s="161"/>
      <c r="I47" s="161"/>
      <c r="J47" s="161"/>
      <c r="K47" s="161"/>
      <c r="L47" s="161"/>
      <c r="M47" s="161"/>
      <c r="N47" s="161"/>
      <c r="O47" s="161"/>
      <c r="P47" s="161"/>
      <c r="Q47" s="161"/>
      <c r="R47" s="161"/>
      <c r="S47" s="161"/>
      <c r="T47" s="161"/>
      <c r="U47" s="161"/>
      <c r="V47" s="17"/>
      <c r="W47" s="17"/>
      <c r="X47" s="17"/>
    </row>
    <row r="48" spans="1:24" ht="30" customHeight="1">
      <c r="A48" s="17"/>
      <c r="B48" s="161"/>
      <c r="C48" s="169"/>
      <c r="D48" s="631" t="s">
        <v>32</v>
      </c>
      <c r="E48" s="632"/>
      <c r="F48" s="633" t="s">
        <v>33</v>
      </c>
      <c r="G48" s="632"/>
      <c r="H48" s="633" t="s">
        <v>34</v>
      </c>
      <c r="I48" s="632"/>
      <c r="J48" s="633" t="s">
        <v>35</v>
      </c>
      <c r="K48" s="632"/>
      <c r="L48" s="633" t="s">
        <v>36</v>
      </c>
      <c r="M48" s="631"/>
      <c r="N48" s="632"/>
      <c r="O48" s="633" t="s">
        <v>37</v>
      </c>
      <c r="P48" s="631"/>
      <c r="Q48" s="632"/>
      <c r="R48" s="631" t="s">
        <v>38</v>
      </c>
      <c r="S48" s="631"/>
      <c r="T48" s="631"/>
      <c r="U48" s="275"/>
      <c r="V48" s="276"/>
      <c r="W48" s="276"/>
      <c r="X48" s="17"/>
    </row>
    <row r="49" spans="1:24" ht="30" customHeight="1">
      <c r="A49" s="17"/>
      <c r="B49" s="161"/>
      <c r="C49" s="170"/>
      <c r="D49" s="254" t="s">
        <v>39</v>
      </c>
      <c r="E49" s="255"/>
      <c r="F49" s="258">
        <v>990</v>
      </c>
      <c r="G49" s="259"/>
      <c r="H49" s="258"/>
      <c r="I49" s="259"/>
      <c r="J49" s="258"/>
      <c r="K49" s="259"/>
      <c r="L49" s="573">
        <v>3</v>
      </c>
      <c r="M49" s="574"/>
      <c r="N49" s="575"/>
      <c r="O49" s="523">
        <f>IFERROR((F49)/12/L49,0)+J49</f>
        <v>27.5</v>
      </c>
      <c r="P49" s="524"/>
      <c r="Q49" s="525"/>
      <c r="R49" s="524">
        <f>O49*Målinger!$F$3</f>
        <v>0</v>
      </c>
      <c r="S49" s="569"/>
      <c r="T49" s="569"/>
      <c r="U49" s="161"/>
      <c r="V49" s="17"/>
      <c r="W49" s="17"/>
      <c r="X49" s="17"/>
    </row>
    <row r="50" spans="1:24" ht="30" customHeight="1">
      <c r="A50" s="17"/>
      <c r="B50" s="161"/>
      <c r="C50" s="171"/>
      <c r="D50" s="252" t="s">
        <v>40</v>
      </c>
      <c r="E50" s="253"/>
      <c r="F50" s="256">
        <v>990</v>
      </c>
      <c r="G50" s="257"/>
      <c r="H50" s="256"/>
      <c r="I50" s="257"/>
      <c r="J50" s="256"/>
      <c r="K50" s="257"/>
      <c r="L50" s="570">
        <v>3</v>
      </c>
      <c r="M50" s="571"/>
      <c r="N50" s="572"/>
      <c r="O50" s="523">
        <f t="shared" ref="O50:O55" si="0">IFERROR((F50)/12/L50,0)+J50</f>
        <v>27.5</v>
      </c>
      <c r="P50" s="524"/>
      <c r="Q50" s="525"/>
      <c r="R50" s="524">
        <f>O50*Målinger!$F$3</f>
        <v>0</v>
      </c>
      <c r="S50" s="569"/>
      <c r="T50" s="569"/>
      <c r="U50" s="161"/>
      <c r="V50" s="17"/>
      <c r="W50" s="17"/>
      <c r="X50" s="17"/>
    </row>
    <row r="51" spans="1:24" ht="30" customHeight="1">
      <c r="A51" s="17"/>
      <c r="B51" s="161"/>
      <c r="C51" s="171"/>
      <c r="D51" s="252" t="s">
        <v>41</v>
      </c>
      <c r="E51" s="253"/>
      <c r="F51" s="256">
        <v>990</v>
      </c>
      <c r="G51" s="257"/>
      <c r="H51" s="256"/>
      <c r="I51" s="257"/>
      <c r="J51" s="256"/>
      <c r="K51" s="257"/>
      <c r="L51" s="570">
        <v>10</v>
      </c>
      <c r="M51" s="571"/>
      <c r="N51" s="572"/>
      <c r="O51" s="523">
        <f t="shared" si="0"/>
        <v>8.25</v>
      </c>
      <c r="P51" s="524"/>
      <c r="Q51" s="525"/>
      <c r="R51" s="524">
        <f>O51*Målinger!$F$3</f>
        <v>0</v>
      </c>
      <c r="S51" s="569"/>
      <c r="T51" s="569"/>
      <c r="U51" s="161"/>
      <c r="V51" s="17"/>
      <c r="W51" s="17"/>
      <c r="X51" s="17"/>
    </row>
    <row r="52" spans="1:24" ht="30" customHeight="1">
      <c r="A52" s="17"/>
      <c r="B52" s="161"/>
      <c r="C52" s="171"/>
      <c r="D52" s="252" t="s">
        <v>42</v>
      </c>
      <c r="E52" s="253"/>
      <c r="F52" s="256">
        <v>990</v>
      </c>
      <c r="G52" s="257"/>
      <c r="H52" s="256"/>
      <c r="I52" s="257"/>
      <c r="J52" s="256"/>
      <c r="K52" s="257"/>
      <c r="L52" s="570">
        <v>3</v>
      </c>
      <c r="M52" s="571"/>
      <c r="N52" s="572"/>
      <c r="O52" s="523">
        <f t="shared" si="0"/>
        <v>27.5</v>
      </c>
      <c r="P52" s="524"/>
      <c r="Q52" s="525"/>
      <c r="R52" s="524">
        <f>O52*Målinger!$F$3</f>
        <v>0</v>
      </c>
      <c r="S52" s="569"/>
      <c r="T52" s="569"/>
      <c r="U52" s="161"/>
      <c r="V52" s="17"/>
      <c r="W52" s="17"/>
      <c r="X52" s="17"/>
    </row>
    <row r="53" spans="1:24" ht="30" customHeight="1">
      <c r="A53" s="17"/>
      <c r="B53" s="161"/>
      <c r="C53" s="171"/>
      <c r="D53" s="252" t="s">
        <v>43</v>
      </c>
      <c r="E53" s="253"/>
      <c r="F53" s="256">
        <v>290</v>
      </c>
      <c r="G53" s="257"/>
      <c r="H53" s="256"/>
      <c r="I53" s="257"/>
      <c r="J53" s="256"/>
      <c r="K53" s="257"/>
      <c r="L53" s="570">
        <v>3</v>
      </c>
      <c r="M53" s="571"/>
      <c r="N53" s="572"/>
      <c r="O53" s="523">
        <f t="shared" si="0"/>
        <v>8.0555555555555554</v>
      </c>
      <c r="P53" s="524"/>
      <c r="Q53" s="525"/>
      <c r="R53" s="524">
        <f>O53*Målinger!$F$3</f>
        <v>0</v>
      </c>
      <c r="S53" s="569"/>
      <c r="T53" s="569"/>
      <c r="U53" s="161"/>
      <c r="V53" s="17"/>
      <c r="W53" s="17"/>
      <c r="X53" s="17"/>
    </row>
    <row r="54" spans="1:24" ht="30" customHeight="1">
      <c r="A54" s="17"/>
      <c r="B54" s="161"/>
      <c r="C54" s="171"/>
      <c r="D54" s="252" t="s">
        <v>44</v>
      </c>
      <c r="E54" s="253"/>
      <c r="F54" s="256">
        <v>2000</v>
      </c>
      <c r="G54" s="257"/>
      <c r="H54" s="256"/>
      <c r="I54" s="257"/>
      <c r="J54" s="256"/>
      <c r="K54" s="257"/>
      <c r="L54" s="570">
        <v>3</v>
      </c>
      <c r="M54" s="571"/>
      <c r="N54" s="572"/>
      <c r="O54" s="523">
        <f t="shared" si="0"/>
        <v>55.55555555555555</v>
      </c>
      <c r="P54" s="524"/>
      <c r="Q54" s="525"/>
      <c r="R54" s="524">
        <f>O54*Målinger!$F$3</f>
        <v>0</v>
      </c>
      <c r="S54" s="569"/>
      <c r="T54" s="569"/>
      <c r="U54" s="161"/>
      <c r="V54" s="17"/>
      <c r="W54" s="17"/>
      <c r="X54" s="17"/>
    </row>
    <row r="55" spans="1:24" ht="30" customHeight="1">
      <c r="A55" s="17"/>
      <c r="B55" s="161"/>
      <c r="C55" s="171"/>
      <c r="D55" s="252" t="s">
        <v>45</v>
      </c>
      <c r="E55" s="253"/>
      <c r="F55" s="256"/>
      <c r="G55" s="257"/>
      <c r="H55" s="256"/>
      <c r="I55" s="257"/>
      <c r="J55" s="256">
        <v>440</v>
      </c>
      <c r="K55" s="257"/>
      <c r="L55" s="570"/>
      <c r="M55" s="571"/>
      <c r="N55" s="572"/>
      <c r="O55" s="523">
        <f t="shared" si="0"/>
        <v>440</v>
      </c>
      <c r="P55" s="524"/>
      <c r="Q55" s="525"/>
      <c r="R55" s="524">
        <f>O55*Målinger!$F$3</f>
        <v>0</v>
      </c>
      <c r="S55" s="569"/>
      <c r="T55" s="569"/>
      <c r="U55" s="161"/>
      <c r="V55" s="17"/>
      <c r="W55" s="17"/>
      <c r="X55" s="17"/>
    </row>
    <row r="56" spans="1:24" ht="30" customHeight="1">
      <c r="A56" s="17"/>
      <c r="B56" s="161"/>
      <c r="C56" s="171"/>
      <c r="D56" s="252" t="s">
        <v>241</v>
      </c>
      <c r="E56" s="253"/>
      <c r="F56" s="256">
        <v>5000</v>
      </c>
      <c r="G56" s="257"/>
      <c r="H56" s="256"/>
      <c r="I56" s="257"/>
      <c r="J56" s="256"/>
      <c r="K56" s="257"/>
      <c r="L56" s="570">
        <v>4</v>
      </c>
      <c r="M56" s="571"/>
      <c r="N56" s="572"/>
      <c r="O56" s="523">
        <f t="shared" ref="O56:O59" si="1">IFERROR((F56)/12/L56,0)+J56</f>
        <v>104.16666666666667</v>
      </c>
      <c r="P56" s="524"/>
      <c r="Q56" s="525"/>
      <c r="R56" s="524">
        <f>O56*Målinger!$F$3</f>
        <v>0</v>
      </c>
      <c r="S56" s="569"/>
      <c r="T56" s="569"/>
      <c r="U56" s="161"/>
      <c r="V56" s="17"/>
      <c r="W56" s="17"/>
      <c r="X56" s="17"/>
    </row>
    <row r="57" spans="1:24" ht="30" customHeight="1">
      <c r="A57" s="17"/>
      <c r="B57" s="161"/>
      <c r="C57" s="171"/>
      <c r="D57" s="252"/>
      <c r="E57" s="253"/>
      <c r="F57" s="256"/>
      <c r="G57" s="257"/>
      <c r="H57" s="256"/>
      <c r="I57" s="257"/>
      <c r="J57" s="256"/>
      <c r="K57" s="257"/>
      <c r="L57" s="570"/>
      <c r="M57" s="571"/>
      <c r="N57" s="572"/>
      <c r="O57" s="523">
        <f t="shared" si="1"/>
        <v>0</v>
      </c>
      <c r="P57" s="524"/>
      <c r="Q57" s="525"/>
      <c r="R57" s="524">
        <f>O57*Målinger!$F$3</f>
        <v>0</v>
      </c>
      <c r="S57" s="569"/>
      <c r="T57" s="569"/>
      <c r="U57" s="161"/>
      <c r="V57" s="17"/>
      <c r="W57" s="17"/>
      <c r="X57" s="17"/>
    </row>
    <row r="58" spans="1:24" ht="30" customHeight="1">
      <c r="A58" s="17"/>
      <c r="B58" s="161"/>
      <c r="C58" s="171"/>
      <c r="D58" s="252"/>
      <c r="E58" s="253"/>
      <c r="F58" s="256"/>
      <c r="G58" s="257"/>
      <c r="H58" s="256"/>
      <c r="I58" s="257"/>
      <c r="J58" s="256"/>
      <c r="K58" s="257"/>
      <c r="L58" s="570"/>
      <c r="M58" s="571"/>
      <c r="N58" s="572"/>
      <c r="O58" s="523">
        <f t="shared" si="1"/>
        <v>0</v>
      </c>
      <c r="P58" s="524"/>
      <c r="Q58" s="525"/>
      <c r="R58" s="524">
        <f>O58*Målinger!$F$3</f>
        <v>0</v>
      </c>
      <c r="S58" s="569"/>
      <c r="T58" s="569"/>
      <c r="U58" s="161"/>
      <c r="V58" s="17"/>
      <c r="W58" s="17"/>
      <c r="X58" s="17"/>
    </row>
    <row r="59" spans="1:24" ht="30" customHeight="1">
      <c r="A59" s="17"/>
      <c r="B59" s="161"/>
      <c r="C59" s="172"/>
      <c r="D59" s="260"/>
      <c r="E59" s="261"/>
      <c r="F59" s="564"/>
      <c r="G59" s="565"/>
      <c r="H59" s="564"/>
      <c r="I59" s="565"/>
      <c r="J59" s="564"/>
      <c r="K59" s="565"/>
      <c r="L59" s="566"/>
      <c r="M59" s="567"/>
      <c r="N59" s="568"/>
      <c r="O59" s="523">
        <f t="shared" si="1"/>
        <v>0</v>
      </c>
      <c r="P59" s="524"/>
      <c r="Q59" s="525"/>
      <c r="R59" s="524">
        <f>O59*Målinger!$F$3</f>
        <v>0</v>
      </c>
      <c r="S59" s="569"/>
      <c r="T59" s="569"/>
      <c r="U59" s="161"/>
      <c r="V59" s="17"/>
      <c r="W59" s="17"/>
      <c r="X59" s="17"/>
    </row>
    <row r="60" spans="1:24" ht="30" customHeight="1">
      <c r="A60" s="17"/>
      <c r="B60" s="161"/>
      <c r="C60" s="172"/>
      <c r="D60" s="260"/>
      <c r="E60" s="261"/>
      <c r="F60" s="564"/>
      <c r="G60" s="565"/>
      <c r="H60" s="564"/>
      <c r="I60" s="565"/>
      <c r="J60" s="564"/>
      <c r="K60" s="565"/>
      <c r="L60" s="566"/>
      <c r="M60" s="567"/>
      <c r="N60" s="568"/>
      <c r="O60" s="523">
        <f t="shared" ref="O60" si="2">IFERROR((F60)/12/L60,0)+J60</f>
        <v>0</v>
      </c>
      <c r="P60" s="524"/>
      <c r="Q60" s="525"/>
      <c r="R60" s="524">
        <f>O60*Målinger!$F$3</f>
        <v>0</v>
      </c>
      <c r="S60" s="569"/>
      <c r="T60" s="569"/>
      <c r="U60" s="161"/>
      <c r="V60" s="17"/>
      <c r="W60" s="17"/>
      <c r="X60" s="17"/>
    </row>
    <row r="61" spans="1:24" ht="30" customHeight="1">
      <c r="A61" s="17"/>
      <c r="B61" s="161"/>
      <c r="C61" s="171"/>
      <c r="D61" s="252"/>
      <c r="E61" s="253"/>
      <c r="F61" s="256"/>
      <c r="G61" s="257"/>
      <c r="H61" s="256"/>
      <c r="I61" s="257"/>
      <c r="J61" s="256"/>
      <c r="K61" s="257"/>
      <c r="L61" s="570"/>
      <c r="M61" s="571"/>
      <c r="N61" s="572"/>
      <c r="O61" s="523">
        <f t="shared" ref="O61:O64" si="3">IFERROR((F61)/12/L61,0)+J61</f>
        <v>0</v>
      </c>
      <c r="P61" s="524"/>
      <c r="Q61" s="525"/>
      <c r="R61" s="524">
        <f>O61*Målinger!$F$3</f>
        <v>0</v>
      </c>
      <c r="S61" s="569"/>
      <c r="T61" s="569"/>
      <c r="U61" s="161"/>
      <c r="V61" s="17"/>
      <c r="W61" s="17"/>
      <c r="X61" s="17"/>
    </row>
    <row r="62" spans="1:24" ht="30" customHeight="1">
      <c r="A62" s="17"/>
      <c r="B62" s="161"/>
      <c r="C62" s="171"/>
      <c r="D62" s="252"/>
      <c r="E62" s="253"/>
      <c r="F62" s="256"/>
      <c r="G62" s="257"/>
      <c r="H62" s="256"/>
      <c r="I62" s="257"/>
      <c r="J62" s="256"/>
      <c r="K62" s="257"/>
      <c r="L62" s="570"/>
      <c r="M62" s="571"/>
      <c r="N62" s="572"/>
      <c r="O62" s="523">
        <f t="shared" si="3"/>
        <v>0</v>
      </c>
      <c r="P62" s="524"/>
      <c r="Q62" s="525"/>
      <c r="R62" s="524">
        <f>O62*Målinger!$F$3</f>
        <v>0</v>
      </c>
      <c r="S62" s="569"/>
      <c r="T62" s="569"/>
      <c r="U62" s="161"/>
      <c r="V62" s="17"/>
      <c r="W62" s="17"/>
      <c r="X62" s="17"/>
    </row>
    <row r="63" spans="1:24" ht="30" customHeight="1">
      <c r="A63" s="17"/>
      <c r="B63" s="161"/>
      <c r="C63" s="171"/>
      <c r="D63" s="252"/>
      <c r="E63" s="253"/>
      <c r="F63" s="256"/>
      <c r="G63" s="257"/>
      <c r="H63" s="256"/>
      <c r="I63" s="257"/>
      <c r="J63" s="256"/>
      <c r="K63" s="257"/>
      <c r="L63" s="570"/>
      <c r="M63" s="571"/>
      <c r="N63" s="572"/>
      <c r="O63" s="523">
        <f t="shared" si="3"/>
        <v>0</v>
      </c>
      <c r="P63" s="524"/>
      <c r="Q63" s="525"/>
      <c r="R63" s="524">
        <f>O63*Målinger!$F$3</f>
        <v>0</v>
      </c>
      <c r="S63" s="569"/>
      <c r="T63" s="569"/>
      <c r="U63" s="161"/>
      <c r="V63" s="17"/>
      <c r="W63" s="17"/>
      <c r="X63" s="17"/>
    </row>
    <row r="64" spans="1:24" ht="30" customHeight="1">
      <c r="A64" s="17"/>
      <c r="B64" s="161"/>
      <c r="C64" s="171"/>
      <c r="D64" s="252"/>
      <c r="E64" s="253"/>
      <c r="F64" s="564"/>
      <c r="G64" s="565"/>
      <c r="H64" s="564"/>
      <c r="I64" s="565"/>
      <c r="J64" s="564"/>
      <c r="K64" s="565"/>
      <c r="L64" s="566"/>
      <c r="M64" s="567"/>
      <c r="N64" s="568"/>
      <c r="O64" s="523">
        <f t="shared" si="3"/>
        <v>0</v>
      </c>
      <c r="P64" s="524"/>
      <c r="Q64" s="525"/>
      <c r="R64" s="524">
        <f>O64*Målinger!$F$3</f>
        <v>0</v>
      </c>
      <c r="S64" s="569"/>
      <c r="T64" s="569"/>
      <c r="U64" s="161"/>
      <c r="V64" s="17"/>
      <c r="W64" s="17"/>
      <c r="X64" s="17"/>
    </row>
    <row r="65" spans="1:24">
      <c r="A65" s="17"/>
      <c r="B65" s="161"/>
      <c r="C65" s="161"/>
      <c r="D65" s="161"/>
      <c r="E65" s="161"/>
      <c r="F65" s="161"/>
      <c r="G65" s="161"/>
      <c r="H65" s="161"/>
      <c r="I65" s="161"/>
      <c r="J65" s="161"/>
      <c r="K65" s="161"/>
      <c r="L65" s="161"/>
      <c r="M65" s="161"/>
      <c r="N65" s="161"/>
      <c r="O65" s="161"/>
      <c r="P65" s="161"/>
      <c r="Q65" s="161"/>
      <c r="R65" s="161"/>
      <c r="S65" s="161"/>
      <c r="T65" s="161"/>
      <c r="U65" s="161"/>
      <c r="V65" s="17"/>
      <c r="W65" s="17"/>
      <c r="X65" s="17"/>
    </row>
    <row r="66" spans="1:24">
      <c r="A66" s="17"/>
      <c r="B66" s="17"/>
      <c r="C66" s="17"/>
      <c r="D66" s="17"/>
      <c r="E66" s="17"/>
      <c r="F66" s="17"/>
      <c r="G66" s="17"/>
      <c r="H66" s="17"/>
      <c r="I66" s="17"/>
      <c r="J66" s="17"/>
      <c r="K66" s="17"/>
      <c r="L66" s="17"/>
      <c r="M66" s="17"/>
      <c r="N66" s="17"/>
      <c r="O66" s="17"/>
      <c r="P66" s="17"/>
      <c r="Q66" s="17"/>
      <c r="R66" s="17"/>
      <c r="S66" s="17"/>
      <c r="T66" s="17"/>
      <c r="U66" s="17"/>
      <c r="V66" s="17"/>
      <c r="W66" s="17"/>
      <c r="X66" s="17"/>
    </row>
    <row r="67" spans="1:24">
      <c r="A67" s="17"/>
      <c r="B67" s="17"/>
      <c r="C67" s="17"/>
      <c r="D67" s="17"/>
      <c r="E67" s="17"/>
      <c r="F67" s="17"/>
      <c r="G67" s="17"/>
      <c r="H67" s="17"/>
      <c r="I67" s="17"/>
      <c r="J67" s="17"/>
      <c r="K67" s="17"/>
      <c r="L67" s="17"/>
      <c r="M67" s="17"/>
      <c r="N67" s="17"/>
      <c r="O67" s="17"/>
      <c r="P67" s="17"/>
      <c r="Q67" s="17"/>
      <c r="R67" s="17"/>
      <c r="S67" s="17"/>
      <c r="T67" s="17"/>
      <c r="U67" s="17"/>
      <c r="V67" s="17"/>
      <c r="W67" s="17"/>
      <c r="X67" s="17"/>
    </row>
    <row r="68" spans="1:24">
      <c r="A68" s="17"/>
      <c r="B68" s="17"/>
      <c r="C68" s="17"/>
      <c r="D68" s="17"/>
      <c r="E68" s="17"/>
      <c r="F68" s="17"/>
      <c r="G68" s="17"/>
      <c r="H68" s="17"/>
      <c r="I68" s="17"/>
      <c r="J68" s="17"/>
      <c r="K68" s="17"/>
      <c r="L68" s="17"/>
      <c r="M68" s="17"/>
      <c r="N68" s="17"/>
      <c r="O68" s="17"/>
      <c r="P68" s="17"/>
      <c r="Q68" s="17"/>
      <c r="R68" s="17"/>
      <c r="S68" s="17"/>
      <c r="T68" s="17"/>
      <c r="U68" s="17"/>
      <c r="V68" s="17"/>
      <c r="W68" s="17"/>
      <c r="X68" s="17"/>
    </row>
    <row r="69" spans="1:24">
      <c r="A69" s="17"/>
      <c r="B69" s="17"/>
      <c r="C69" s="17"/>
      <c r="D69" s="17"/>
      <c r="E69" s="17"/>
      <c r="F69" s="17"/>
      <c r="G69" s="17"/>
      <c r="H69" s="17"/>
      <c r="I69" s="17"/>
      <c r="J69" s="17"/>
      <c r="K69" s="17"/>
      <c r="L69" s="17"/>
      <c r="M69" s="17"/>
      <c r="N69" s="17"/>
      <c r="O69" s="17"/>
      <c r="P69" s="17"/>
      <c r="Q69" s="17"/>
      <c r="R69" s="17"/>
      <c r="S69" s="17"/>
      <c r="T69" s="17"/>
      <c r="U69" s="17"/>
      <c r="V69" s="17"/>
      <c r="W69" s="17"/>
      <c r="X69" s="17"/>
    </row>
    <row r="70" spans="1:24">
      <c r="A70" s="17"/>
      <c r="B70" s="17"/>
      <c r="C70" s="17"/>
      <c r="D70" s="17"/>
      <c r="E70" s="17"/>
      <c r="F70" s="17"/>
      <c r="G70" s="17"/>
      <c r="H70" s="17"/>
      <c r="I70" s="17"/>
      <c r="J70" s="17"/>
      <c r="K70" s="17"/>
      <c r="L70" s="17"/>
      <c r="M70" s="17"/>
      <c r="N70" s="17"/>
      <c r="O70" s="17"/>
      <c r="P70" s="17"/>
      <c r="Q70" s="17"/>
      <c r="R70" s="17"/>
      <c r="S70" s="17"/>
      <c r="T70" s="17"/>
      <c r="U70" s="17"/>
      <c r="V70" s="17"/>
      <c r="W70" s="17"/>
      <c r="X70" s="17"/>
    </row>
    <row r="71" spans="1:24" hidden="1">
      <c r="A71" s="17"/>
      <c r="B71" s="17"/>
      <c r="C71" s="17"/>
      <c r="D71" s="17"/>
      <c r="E71" s="17"/>
      <c r="F71" s="17"/>
      <c r="G71" s="17"/>
      <c r="H71" s="17"/>
      <c r="I71" s="17"/>
      <c r="J71" s="17"/>
      <c r="K71" s="17"/>
      <c r="L71" s="17"/>
      <c r="M71" s="17"/>
      <c r="N71" s="17"/>
      <c r="O71" s="17"/>
      <c r="P71" s="17"/>
      <c r="Q71" s="17"/>
      <c r="R71" s="17"/>
      <c r="S71" s="17"/>
      <c r="T71" s="17"/>
      <c r="U71" s="17"/>
      <c r="V71" s="17"/>
    </row>
    <row r="72" spans="1:24" hidden="1">
      <c r="A72" s="17"/>
      <c r="B72" s="17"/>
      <c r="C72" s="17"/>
      <c r="D72" s="17"/>
      <c r="E72" s="17"/>
      <c r="F72" s="17"/>
      <c r="G72" s="17"/>
      <c r="H72" s="17"/>
      <c r="I72" s="17"/>
      <c r="J72" s="17"/>
      <c r="K72" s="17"/>
      <c r="L72" s="17"/>
      <c r="M72" s="17"/>
      <c r="N72" s="17"/>
      <c r="O72" s="17"/>
      <c r="P72" s="17"/>
      <c r="Q72" s="17"/>
      <c r="R72" s="17"/>
      <c r="S72" s="17"/>
      <c r="T72" s="17"/>
      <c r="U72" s="17"/>
      <c r="V72" s="17"/>
    </row>
  </sheetData>
  <mergeCells count="7">
    <mergeCell ref="O48:Q48"/>
    <mergeCell ref="R48:T48"/>
    <mergeCell ref="D48:E48"/>
    <mergeCell ref="F48:G48"/>
    <mergeCell ref="H48:I48"/>
    <mergeCell ref="J48:K48"/>
    <mergeCell ref="L48:N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05FD-6BC0-3E4E-A771-574BAE5D23A9}">
  <sheetPr codeName="Sheet13">
    <tabColor theme="7" tint="0.39997558519241921"/>
  </sheetPr>
  <dimension ref="A1:U85"/>
  <sheetViews>
    <sheetView topLeftCell="A53" workbookViewId="0">
      <selection activeCell="O78" sqref="O78"/>
    </sheetView>
  </sheetViews>
  <sheetFormatPr defaultColWidth="0" defaultRowHeight="0" customHeight="1" zeroHeight="1"/>
  <cols>
    <col min="1" max="1" width="10.85546875" customWidth="1"/>
    <col min="2" max="3" width="2.85546875" customWidth="1"/>
    <col min="4" max="4" width="10.85546875" customWidth="1"/>
    <col min="5" max="5" width="15.7109375" customWidth="1"/>
    <col min="6" max="6" width="10.85546875" customWidth="1"/>
    <col min="7" max="7" width="7.85546875" customWidth="1"/>
    <col min="8" max="11" width="10.85546875" customWidth="1"/>
    <col min="12" max="12" width="13.140625" bestFit="1" customWidth="1"/>
    <col min="13" max="14" width="10.85546875" customWidth="1"/>
    <col min="15" max="15" width="29.42578125" customWidth="1"/>
    <col min="16" max="16" width="28.5703125" customWidth="1"/>
    <col min="17" max="17" width="29" customWidth="1"/>
    <col min="18" max="18" width="2.85546875" customWidth="1"/>
    <col min="19" max="19" width="10.85546875" customWidth="1"/>
    <col min="20" max="22" width="0" hidden="1" customWidth="1"/>
  </cols>
  <sheetData>
    <row r="1" spans="1:21" ht="15" hidden="1">
      <c r="A1" s="17"/>
      <c r="B1" s="17"/>
      <c r="C1" s="17"/>
      <c r="D1" s="17"/>
      <c r="E1" s="17"/>
      <c r="F1" s="17"/>
      <c r="G1" s="17"/>
      <c r="H1" s="17"/>
      <c r="I1" s="17"/>
      <c r="J1" s="17"/>
      <c r="K1" s="17"/>
      <c r="L1" s="17"/>
      <c r="M1" s="17"/>
      <c r="N1" s="17"/>
      <c r="O1" s="17"/>
      <c r="P1" s="17"/>
      <c r="Q1" s="17"/>
      <c r="R1" s="17"/>
      <c r="S1" s="17"/>
    </row>
    <row r="2" spans="1:21" ht="15" hidden="1">
      <c r="A2" s="17"/>
      <c r="B2" s="17"/>
      <c r="C2" s="17"/>
      <c r="D2" s="17"/>
      <c r="E2" s="17"/>
      <c r="F2" s="17"/>
      <c r="G2" s="17"/>
      <c r="H2" s="17"/>
      <c r="I2" s="17"/>
      <c r="J2" s="17"/>
      <c r="K2" s="17"/>
      <c r="L2" s="17"/>
      <c r="M2" s="17"/>
      <c r="N2" s="17"/>
      <c r="O2" s="17"/>
      <c r="P2" s="17"/>
      <c r="Q2" s="17"/>
      <c r="R2" s="17"/>
      <c r="S2" s="17"/>
      <c r="T2" s="17"/>
      <c r="U2" s="17"/>
    </row>
    <row r="3" spans="1:21" ht="30" customHeight="1" thickBot="1">
      <c r="A3" s="17"/>
      <c r="B3" s="174" t="s">
        <v>46</v>
      </c>
      <c r="C3" s="175"/>
      <c r="D3" s="175"/>
      <c r="E3" s="175"/>
      <c r="F3" s="175"/>
      <c r="G3" s="175"/>
      <c r="H3" s="175"/>
      <c r="I3" s="175"/>
      <c r="J3" s="175"/>
      <c r="K3" s="175"/>
      <c r="L3" s="175"/>
      <c r="M3" s="175"/>
      <c r="N3" s="175"/>
      <c r="O3" s="175"/>
      <c r="P3" s="175"/>
      <c r="Q3" s="175"/>
      <c r="R3" s="175"/>
      <c r="S3" s="17"/>
      <c r="T3" s="17"/>
      <c r="U3" s="17"/>
    </row>
    <row r="4" spans="1:21" ht="18" hidden="1">
      <c r="A4" s="17"/>
      <c r="B4" s="17"/>
      <c r="C4" s="17"/>
      <c r="D4" s="134"/>
      <c r="E4" s="133"/>
      <c r="F4" s="133"/>
      <c r="G4" s="133"/>
      <c r="H4" s="133"/>
      <c r="I4" s="152"/>
      <c r="J4" s="17"/>
      <c r="K4" s="17"/>
      <c r="L4" s="17"/>
      <c r="M4" s="17"/>
      <c r="N4" s="17"/>
      <c r="O4" s="17"/>
      <c r="P4" s="17"/>
      <c r="Q4" s="17"/>
      <c r="R4" s="17"/>
      <c r="S4" s="17"/>
      <c r="T4" s="17"/>
      <c r="U4" s="17"/>
    </row>
    <row r="5" spans="1:21" ht="18.75" hidden="1">
      <c r="A5" s="17"/>
      <c r="B5" s="153"/>
      <c r="C5" s="153"/>
      <c r="D5" s="154"/>
      <c r="E5" s="155"/>
      <c r="F5" s="155"/>
      <c r="G5" s="155"/>
      <c r="H5" s="155"/>
      <c r="I5" s="248"/>
      <c r="J5" s="153"/>
      <c r="K5" s="153"/>
      <c r="L5" s="153"/>
      <c r="M5" s="153"/>
      <c r="N5" s="153"/>
      <c r="O5" s="153"/>
      <c r="P5" s="153"/>
      <c r="Q5" s="17"/>
      <c r="R5" s="17"/>
      <c r="S5" s="17"/>
      <c r="T5" s="17"/>
      <c r="U5" s="17"/>
    </row>
    <row r="6" spans="1:21" ht="25.5" hidden="1">
      <c r="A6" s="17"/>
      <c r="B6" s="153"/>
      <c r="C6" s="157" t="s">
        <v>47</v>
      </c>
      <c r="D6" s="178"/>
      <c r="E6" s="153"/>
      <c r="F6" s="153"/>
      <c r="G6" s="153"/>
      <c r="H6" s="153"/>
      <c r="I6" s="153"/>
      <c r="J6" s="153"/>
      <c r="K6" s="153"/>
      <c r="L6" s="153"/>
      <c r="M6" s="153"/>
      <c r="N6" s="153"/>
      <c r="O6" s="153"/>
      <c r="P6" s="153"/>
      <c r="Q6" s="17"/>
      <c r="R6" s="17"/>
      <c r="S6" s="17"/>
      <c r="T6" s="17"/>
      <c r="U6" s="17"/>
    </row>
    <row r="7" spans="1:21" ht="15" customHeight="1">
      <c r="A7" s="17"/>
      <c r="B7" s="153"/>
      <c r="C7" s="179" t="s">
        <v>48</v>
      </c>
      <c r="D7" s="178"/>
      <c r="E7" s="153"/>
      <c r="F7" s="153"/>
      <c r="G7" s="153"/>
      <c r="H7" s="153"/>
      <c r="I7" s="153"/>
      <c r="J7" s="153"/>
      <c r="K7" s="153"/>
      <c r="L7" s="153"/>
      <c r="M7" s="153"/>
      <c r="N7" s="153"/>
      <c r="O7" s="153"/>
      <c r="P7" s="153"/>
      <c r="Q7" s="17"/>
      <c r="R7" s="17"/>
      <c r="S7" s="17"/>
      <c r="T7" s="17"/>
      <c r="U7" s="17"/>
    </row>
    <row r="8" spans="1:21" ht="20.100000000000001" customHeight="1">
      <c r="A8" s="17"/>
      <c r="B8" s="153"/>
      <c r="C8" s="155"/>
      <c r="D8" s="177"/>
      <c r="E8" s="177"/>
      <c r="F8" s="177"/>
      <c r="G8" s="177"/>
      <c r="H8" s="177"/>
      <c r="I8" s="177"/>
      <c r="J8" s="177"/>
      <c r="K8" s="177"/>
      <c r="L8" s="177"/>
      <c r="M8" s="177"/>
      <c r="N8" s="177"/>
      <c r="O8" s="235" t="s">
        <v>49</v>
      </c>
      <c r="P8" s="177"/>
      <c r="Q8" s="188"/>
      <c r="R8" s="17"/>
      <c r="S8" s="17"/>
      <c r="T8" s="17"/>
      <c r="U8" s="17"/>
    </row>
    <row r="9" spans="1:21" ht="9.9499999999999993" customHeight="1">
      <c r="A9" s="17"/>
      <c r="B9" s="153"/>
      <c r="C9" s="190"/>
      <c r="D9" s="191"/>
      <c r="E9" s="191"/>
      <c r="F9" s="191"/>
      <c r="G9" s="191"/>
      <c r="H9" s="191"/>
      <c r="I9" s="191"/>
      <c r="J9" s="191"/>
      <c r="K9" s="191"/>
      <c r="L9" s="191"/>
      <c r="M9" s="191"/>
      <c r="N9" s="191"/>
      <c r="O9" s="191"/>
      <c r="P9" s="177"/>
      <c r="Q9" s="188"/>
      <c r="R9" s="17"/>
      <c r="S9" s="17"/>
      <c r="T9" s="17"/>
      <c r="U9" s="17"/>
    </row>
    <row r="10" spans="1:21" ht="20.100000000000001" customHeight="1">
      <c r="A10" s="17"/>
      <c r="B10" s="153"/>
      <c r="C10" s="192"/>
      <c r="D10" s="189" t="s">
        <v>50</v>
      </c>
      <c r="E10" s="187"/>
      <c r="F10" s="185"/>
      <c r="G10" s="185"/>
      <c r="H10" s="185"/>
      <c r="I10" s="185"/>
      <c r="J10" s="185"/>
      <c r="K10" s="185"/>
      <c r="L10" s="186"/>
      <c r="M10" s="186"/>
      <c r="N10" s="186"/>
      <c r="O10" s="520">
        <v>0</v>
      </c>
      <c r="P10" s="182"/>
      <c r="Q10" s="184"/>
      <c r="R10" s="276"/>
      <c r="S10" s="17"/>
      <c r="T10" s="17"/>
      <c r="U10" s="17"/>
    </row>
    <row r="11" spans="1:21" ht="25.5" customHeight="1">
      <c r="A11" s="17"/>
      <c r="B11" s="153"/>
      <c r="C11" s="194"/>
      <c r="D11" s="193" t="s">
        <v>51</v>
      </c>
      <c r="E11" s="173"/>
      <c r="F11" s="173"/>
      <c r="G11" s="173"/>
      <c r="H11" s="173"/>
      <c r="I11" s="173"/>
      <c r="J11" s="173"/>
      <c r="K11" s="195"/>
      <c r="L11" s="196"/>
      <c r="M11" s="196"/>
      <c r="N11" s="196"/>
      <c r="O11" s="176"/>
      <c r="P11" s="182"/>
      <c r="Q11" s="184"/>
      <c r="R11" s="17"/>
      <c r="S11" s="17"/>
      <c r="T11" s="17"/>
      <c r="U11" s="17"/>
    </row>
    <row r="12" spans="1:21" ht="9.9499999999999993" customHeight="1">
      <c r="A12" s="17"/>
      <c r="B12" s="153"/>
      <c r="C12" s="153"/>
      <c r="D12" s="153"/>
      <c r="E12" s="153"/>
      <c r="F12" s="153"/>
      <c r="G12" s="153"/>
      <c r="H12" s="153"/>
      <c r="I12" s="153"/>
      <c r="J12" s="153"/>
      <c r="K12" s="180"/>
      <c r="L12" s="181"/>
      <c r="M12" s="181"/>
      <c r="N12" s="181"/>
      <c r="O12" s="182"/>
      <c r="P12" s="182"/>
      <c r="Q12" s="184"/>
      <c r="R12" s="17"/>
      <c r="S12" s="17"/>
      <c r="T12" s="17"/>
      <c r="U12" s="17"/>
    </row>
    <row r="13" spans="1:21" ht="9.9499999999999993" customHeight="1">
      <c r="A13" s="17"/>
      <c r="B13" s="153"/>
      <c r="C13" s="197"/>
      <c r="D13" s="198"/>
      <c r="E13" s="198"/>
      <c r="F13" s="198"/>
      <c r="G13" s="198"/>
      <c r="H13" s="198"/>
      <c r="I13" s="198"/>
      <c r="J13" s="198"/>
      <c r="K13" s="199"/>
      <c r="L13" s="200"/>
      <c r="M13" s="200"/>
      <c r="N13" s="200"/>
      <c r="O13" s="201"/>
      <c r="P13" s="182"/>
      <c r="Q13" s="184"/>
      <c r="R13" s="17"/>
      <c r="S13" s="17"/>
      <c r="T13" s="17"/>
      <c r="U13" s="17"/>
    </row>
    <row r="14" spans="1:21" ht="20.100000000000001" customHeight="1">
      <c r="A14" s="17"/>
      <c r="B14" s="153"/>
      <c r="C14" s="192"/>
      <c r="D14" s="189" t="s">
        <v>52</v>
      </c>
      <c r="E14" s="187"/>
      <c r="F14" s="185"/>
      <c r="G14" s="185"/>
      <c r="H14" s="185"/>
      <c r="I14" s="185"/>
      <c r="J14" s="185"/>
      <c r="K14" s="185"/>
      <c r="L14" s="186"/>
      <c r="M14" s="186"/>
      <c r="N14" s="186"/>
      <c r="O14" s="520">
        <v>0</v>
      </c>
      <c r="P14" s="182"/>
      <c r="Q14" s="184"/>
      <c r="R14" s="17"/>
      <c r="S14" s="17"/>
      <c r="T14" s="17"/>
      <c r="U14" s="17"/>
    </row>
    <row r="15" spans="1:21" ht="26.25" customHeight="1">
      <c r="A15" s="17"/>
      <c r="B15" s="153"/>
      <c r="C15" s="194"/>
      <c r="D15" s="193" t="s">
        <v>53</v>
      </c>
      <c r="E15" s="173"/>
      <c r="F15" s="173"/>
      <c r="G15" s="173"/>
      <c r="H15" s="173"/>
      <c r="I15" s="173"/>
      <c r="J15" s="173"/>
      <c r="K15" s="173"/>
      <c r="L15" s="173"/>
      <c r="M15" s="173"/>
      <c r="N15" s="173"/>
      <c r="O15" s="173"/>
      <c r="P15" s="153"/>
      <c r="Q15" s="17"/>
      <c r="R15" s="17"/>
      <c r="S15" s="17"/>
      <c r="T15" s="17"/>
      <c r="U15" s="17"/>
    </row>
    <row r="16" spans="1:21" ht="9.9499999999999993" customHeight="1">
      <c r="A16" s="17"/>
      <c r="B16" s="153"/>
      <c r="C16" s="153"/>
      <c r="D16" s="179"/>
      <c r="E16" s="153"/>
      <c r="F16" s="153"/>
      <c r="G16" s="153"/>
      <c r="H16" s="153"/>
      <c r="I16" s="153"/>
      <c r="J16" s="153"/>
      <c r="K16" s="153"/>
      <c r="L16" s="153"/>
      <c r="M16" s="153"/>
      <c r="N16" s="153"/>
      <c r="O16" s="153"/>
      <c r="P16" s="153"/>
      <c r="Q16" s="17"/>
      <c r="R16" s="17"/>
      <c r="S16" s="17"/>
      <c r="T16" s="17"/>
      <c r="U16" s="17"/>
    </row>
    <row r="17" spans="1:21" ht="9.9499999999999993" customHeight="1">
      <c r="A17" s="17"/>
      <c r="B17" s="153"/>
      <c r="C17" s="197"/>
      <c r="D17" s="198"/>
      <c r="E17" s="198"/>
      <c r="F17" s="198"/>
      <c r="G17" s="198"/>
      <c r="H17" s="198"/>
      <c r="I17" s="198"/>
      <c r="J17" s="198"/>
      <c r="K17" s="198"/>
      <c r="L17" s="198"/>
      <c r="M17" s="198"/>
      <c r="N17" s="198"/>
      <c r="O17" s="198"/>
      <c r="P17" s="153"/>
      <c r="Q17" s="17"/>
      <c r="R17" s="17"/>
      <c r="S17" s="17"/>
      <c r="T17" s="17"/>
      <c r="U17" s="17"/>
    </row>
    <row r="18" spans="1:21" ht="20.100000000000001" customHeight="1">
      <c r="A18" s="17"/>
      <c r="B18" s="153"/>
      <c r="C18" s="192"/>
      <c r="D18" s="189" t="s">
        <v>54</v>
      </c>
      <c r="E18" s="187"/>
      <c r="F18" s="185"/>
      <c r="G18" s="185"/>
      <c r="H18" s="185"/>
      <c r="I18" s="185"/>
      <c r="J18" s="185"/>
      <c r="K18" s="185"/>
      <c r="L18" s="186"/>
      <c r="M18" s="186"/>
      <c r="N18" s="186"/>
      <c r="O18" s="520">
        <v>0</v>
      </c>
      <c r="P18" s="182"/>
      <c r="Q18" s="184"/>
      <c r="R18" s="17"/>
      <c r="S18" s="17"/>
      <c r="T18" s="17"/>
      <c r="U18" s="17"/>
    </row>
    <row r="19" spans="1:21" ht="19.5" customHeight="1">
      <c r="A19" s="17"/>
      <c r="B19" s="153"/>
      <c r="C19" s="194"/>
      <c r="D19" s="193" t="s">
        <v>55</v>
      </c>
      <c r="E19" s="173"/>
      <c r="F19" s="173"/>
      <c r="G19" s="173"/>
      <c r="H19" s="173"/>
      <c r="I19" s="173"/>
      <c r="J19" s="173"/>
      <c r="K19" s="195"/>
      <c r="L19" s="196"/>
      <c r="M19" s="196"/>
      <c r="N19" s="196"/>
      <c r="O19" s="203"/>
      <c r="P19" s="182"/>
      <c r="Q19" s="184"/>
      <c r="R19" s="17"/>
      <c r="S19" s="17"/>
      <c r="T19" s="17"/>
      <c r="U19" s="17"/>
    </row>
    <row r="20" spans="1:21" ht="9.9499999999999993" customHeight="1" thickBot="1">
      <c r="A20" s="17"/>
      <c r="B20" s="153"/>
      <c r="C20" s="153"/>
      <c r="D20" s="179"/>
      <c r="E20" s="153"/>
      <c r="F20" s="153"/>
      <c r="G20" s="153"/>
      <c r="H20" s="153"/>
      <c r="I20" s="153"/>
      <c r="J20" s="153"/>
      <c r="K20" s="180"/>
      <c r="L20" s="181"/>
      <c r="M20" s="181"/>
      <c r="N20" s="181"/>
      <c r="O20" s="205"/>
      <c r="P20" s="182"/>
      <c r="Q20" s="184"/>
      <c r="R20" s="17"/>
      <c r="S20" s="17"/>
      <c r="T20" s="17"/>
      <c r="U20" s="17"/>
    </row>
    <row r="21" spans="1:21" ht="9.9499999999999993" customHeight="1">
      <c r="A21" s="17"/>
      <c r="B21" s="153"/>
      <c r="C21" s="206"/>
      <c r="D21" s="129"/>
      <c r="E21" s="129"/>
      <c r="F21" s="129"/>
      <c r="G21" s="129"/>
      <c r="H21" s="129"/>
      <c r="I21" s="129"/>
      <c r="J21" s="129"/>
      <c r="K21" s="207"/>
      <c r="L21" s="208"/>
      <c r="M21" s="208"/>
      <c r="N21" s="208"/>
      <c r="O21" s="209"/>
      <c r="P21" s="182"/>
      <c r="Q21" s="184"/>
      <c r="R21" s="17"/>
      <c r="S21" s="17"/>
      <c r="T21" s="17"/>
      <c r="U21" s="17"/>
    </row>
    <row r="22" spans="1:21" ht="20.100000000000001" customHeight="1">
      <c r="A22" s="17"/>
      <c r="B22" s="153"/>
      <c r="C22" s="210"/>
      <c r="D22" s="634" t="s">
        <v>56</v>
      </c>
      <c r="E22" s="634"/>
      <c r="F22" s="634"/>
      <c r="G22" s="634"/>
      <c r="H22" s="634"/>
      <c r="I22" s="634"/>
      <c r="J22" s="17"/>
      <c r="K22" s="185"/>
      <c r="L22" s="186"/>
      <c r="M22" s="186"/>
      <c r="N22" s="186"/>
      <c r="O22" s="521">
        <f>SUM(O10:O18)</f>
        <v>0</v>
      </c>
      <c r="P22" s="182"/>
      <c r="Q22" s="184"/>
      <c r="R22" s="17"/>
      <c r="S22" s="17"/>
      <c r="T22" s="17"/>
      <c r="U22" s="17"/>
    </row>
    <row r="23" spans="1:21" ht="19.5" hidden="1" thickBot="1">
      <c r="A23" s="17"/>
      <c r="B23" s="153"/>
      <c r="C23" s="210"/>
      <c r="D23" s="634"/>
      <c r="E23" s="634"/>
      <c r="F23" s="634"/>
      <c r="G23" s="634"/>
      <c r="H23" s="634"/>
      <c r="I23" s="634"/>
      <c r="J23" s="17"/>
      <c r="K23" s="185"/>
      <c r="L23" s="186"/>
      <c r="M23" s="186"/>
      <c r="N23" s="186"/>
      <c r="O23" s="522"/>
      <c r="P23" s="182"/>
      <c r="Q23" s="184"/>
      <c r="R23" s="17"/>
      <c r="S23" s="17"/>
      <c r="T23" s="17"/>
      <c r="U23" s="17"/>
    </row>
    <row r="24" spans="1:21" ht="9.9499999999999993" customHeight="1" thickBot="1">
      <c r="A24" s="17"/>
      <c r="B24" s="153"/>
      <c r="C24" s="211"/>
      <c r="D24" s="8"/>
      <c r="E24" s="212"/>
      <c r="F24" s="29"/>
      <c r="G24" s="29"/>
      <c r="H24" s="29"/>
      <c r="I24" s="29"/>
      <c r="J24" s="29"/>
      <c r="K24" s="213"/>
      <c r="L24" s="214"/>
      <c r="M24" s="214"/>
      <c r="N24" s="214"/>
      <c r="O24" s="215"/>
      <c r="P24" s="182"/>
      <c r="Q24" s="184"/>
      <c r="R24" s="17"/>
      <c r="S24" s="17"/>
      <c r="T24" s="17"/>
      <c r="U24" s="17"/>
    </row>
    <row r="25" spans="1:21" ht="24.95" customHeight="1">
      <c r="A25" s="17"/>
      <c r="B25" s="153"/>
      <c r="C25" s="153"/>
      <c r="D25" s="183"/>
      <c r="E25" s="183"/>
      <c r="F25" s="180"/>
      <c r="G25" s="180"/>
      <c r="H25" s="180"/>
      <c r="I25" s="180"/>
      <c r="J25" s="180"/>
      <c r="K25" s="180"/>
      <c r="L25" s="181"/>
      <c r="M25" s="181"/>
      <c r="N25" s="181"/>
      <c r="O25" s="182"/>
      <c r="P25" s="182"/>
      <c r="Q25" s="184"/>
      <c r="R25" s="17"/>
      <c r="S25" s="17"/>
      <c r="T25" s="17"/>
      <c r="U25" s="17"/>
    </row>
    <row r="26" spans="1:21" ht="24.95" customHeight="1">
      <c r="A26" s="17"/>
      <c r="B26" s="17"/>
      <c r="C26" s="17"/>
      <c r="D26" s="17"/>
      <c r="E26" s="17"/>
      <c r="F26" s="17"/>
      <c r="G26" s="17"/>
      <c r="H26" s="17"/>
      <c r="I26" s="17"/>
      <c r="J26" s="17"/>
      <c r="K26" s="17"/>
      <c r="L26" s="17"/>
      <c r="M26" s="17"/>
      <c r="N26" s="17"/>
      <c r="O26" s="17"/>
      <c r="P26" s="17"/>
      <c r="Q26" s="17"/>
      <c r="R26" s="17"/>
      <c r="S26" s="17"/>
      <c r="T26" s="17"/>
      <c r="U26" s="17"/>
    </row>
    <row r="27" spans="1:21" ht="20.100000000000001" customHeight="1">
      <c r="A27" s="17"/>
      <c r="B27" s="153"/>
      <c r="C27" s="153"/>
      <c r="D27" s="204"/>
      <c r="E27" s="153"/>
      <c r="F27" s="153"/>
      <c r="G27" s="153"/>
      <c r="H27" s="153"/>
      <c r="I27" s="153"/>
      <c r="J27" s="153"/>
      <c r="K27" s="153"/>
      <c r="L27" s="153"/>
      <c r="M27" s="153"/>
      <c r="N27" s="153"/>
      <c r="O27" s="153"/>
      <c r="P27" s="153"/>
      <c r="Q27" s="635"/>
      <c r="R27" s="153"/>
      <c r="S27" s="17"/>
      <c r="T27" s="17"/>
      <c r="U27" s="17"/>
    </row>
    <row r="28" spans="1:21" ht="20.100000000000001" customHeight="1">
      <c r="A28" s="17"/>
      <c r="B28" s="153"/>
      <c r="C28" s="157" t="s">
        <v>57</v>
      </c>
      <c r="D28" s="154"/>
      <c r="E28" s="153"/>
      <c r="F28" s="153"/>
      <c r="G28" s="153"/>
      <c r="H28" s="153"/>
      <c r="I28" s="153"/>
      <c r="J28" s="153"/>
      <c r="K28" s="153"/>
      <c r="L28" s="153"/>
      <c r="M28" s="153"/>
      <c r="N28" s="153"/>
      <c r="O28" s="153"/>
      <c r="P28" s="153"/>
      <c r="Q28" s="635"/>
      <c r="R28" s="153"/>
      <c r="S28" s="17"/>
      <c r="T28" s="17"/>
      <c r="U28" s="17"/>
    </row>
    <row r="29" spans="1:21" ht="20.100000000000001" customHeight="1">
      <c r="A29" s="17"/>
      <c r="B29" s="153"/>
      <c r="C29" s="179" t="s">
        <v>58</v>
      </c>
      <c r="D29" s="153"/>
      <c r="E29" s="153"/>
      <c r="F29" s="153"/>
      <c r="G29" s="153"/>
      <c r="H29" s="153"/>
      <c r="I29" s="153"/>
      <c r="J29" s="153"/>
      <c r="K29" s="153"/>
      <c r="L29" s="153"/>
      <c r="M29" s="153"/>
      <c r="N29" s="153"/>
      <c r="O29" s="153"/>
      <c r="P29" s="153"/>
      <c r="Q29" s="153"/>
      <c r="R29" s="153"/>
      <c r="S29" s="17"/>
      <c r="T29" s="17"/>
      <c r="U29" s="17"/>
    </row>
    <row r="30" spans="1:21" ht="20.100000000000001" customHeight="1">
      <c r="A30" s="17"/>
      <c r="B30" s="153"/>
      <c r="C30" s="153"/>
      <c r="D30" s="153"/>
      <c r="E30" s="153"/>
      <c r="F30" s="153"/>
      <c r="G30" s="153"/>
      <c r="H30" s="153"/>
      <c r="I30" s="153"/>
      <c r="J30" s="153"/>
      <c r="K30" s="153"/>
      <c r="L30" s="153"/>
      <c r="M30" s="153"/>
      <c r="N30" s="153"/>
      <c r="O30" s="235" t="s">
        <v>59</v>
      </c>
      <c r="P30" s="236" t="s">
        <v>60</v>
      </c>
      <c r="Q30" s="235" t="s">
        <v>61</v>
      </c>
      <c r="R30" s="153"/>
      <c r="S30" s="17"/>
      <c r="T30" s="17"/>
      <c r="U30" s="17"/>
    </row>
    <row r="31" spans="1:21" ht="9.9499999999999993" customHeight="1">
      <c r="A31" s="17"/>
      <c r="B31" s="153"/>
      <c r="C31" s="190"/>
      <c r="D31" s="191"/>
      <c r="E31" s="191"/>
      <c r="F31" s="191"/>
      <c r="G31" s="191"/>
      <c r="H31" s="191"/>
      <c r="I31" s="191"/>
      <c r="J31" s="191"/>
      <c r="K31" s="191"/>
      <c r="L31" s="191"/>
      <c r="M31" s="191"/>
      <c r="N31" s="191"/>
      <c r="O31" s="191"/>
      <c r="P31" s="232"/>
      <c r="Q31" s="191"/>
      <c r="R31" s="153"/>
      <c r="S31" s="17"/>
      <c r="T31" s="17"/>
      <c r="U31" s="17"/>
    </row>
    <row r="32" spans="1:21" ht="20.100000000000001" customHeight="1">
      <c r="A32" s="17"/>
      <c r="B32" s="153"/>
      <c r="C32" s="192"/>
      <c r="D32" s="634" t="s">
        <v>62</v>
      </c>
      <c r="E32" s="634"/>
      <c r="F32" s="634"/>
      <c r="G32" s="634"/>
      <c r="H32" s="634"/>
      <c r="I32" s="634"/>
      <c r="J32" s="634"/>
      <c r="K32" s="634"/>
      <c r="L32" s="634"/>
      <c r="M32" s="634"/>
      <c r="N32" s="186"/>
      <c r="O32" s="520">
        <v>0</v>
      </c>
      <c r="P32" s="576">
        <f>O32/12</f>
        <v>0</v>
      </c>
      <c r="Q32" s="576">
        <f>$P$32*Målinger!$F$3</f>
        <v>0</v>
      </c>
      <c r="R32" s="153"/>
      <c r="S32" s="17"/>
      <c r="T32" s="17"/>
      <c r="U32" s="17"/>
    </row>
    <row r="33" spans="1:21" ht="9.9499999999999993" customHeight="1">
      <c r="A33" s="17"/>
      <c r="B33" s="153"/>
      <c r="C33" s="194"/>
      <c r="D33" s="173"/>
      <c r="E33" s="173"/>
      <c r="F33" s="173"/>
      <c r="G33" s="173"/>
      <c r="H33" s="173"/>
      <c r="I33" s="173"/>
      <c r="J33" s="173"/>
      <c r="K33" s="195"/>
      <c r="L33" s="196"/>
      <c r="M33" s="196"/>
      <c r="N33" s="196"/>
      <c r="O33" s="176"/>
      <c r="P33" s="233"/>
      <c r="Q33" s="196"/>
      <c r="R33" s="153"/>
      <c r="S33" s="17"/>
      <c r="T33" s="17"/>
      <c r="U33" s="17"/>
    </row>
    <row r="34" spans="1:21" ht="9.9499999999999993" customHeight="1">
      <c r="A34" s="17"/>
      <c r="B34" s="153"/>
      <c r="C34" s="153"/>
      <c r="D34" s="153"/>
      <c r="E34" s="153"/>
      <c r="F34" s="153"/>
      <c r="G34" s="153"/>
      <c r="H34" s="153"/>
      <c r="I34" s="153"/>
      <c r="J34" s="153"/>
      <c r="K34" s="180"/>
      <c r="L34" s="181"/>
      <c r="M34" s="181"/>
      <c r="N34" s="181"/>
      <c r="O34" s="182"/>
      <c r="P34" s="230"/>
      <c r="Q34" s="182"/>
      <c r="R34" s="182"/>
      <c r="S34" s="17"/>
      <c r="T34" s="17"/>
      <c r="U34" s="17"/>
    </row>
    <row r="35" spans="1:21" ht="9.9499999999999993" customHeight="1">
      <c r="A35" s="17"/>
      <c r="B35" s="153"/>
      <c r="C35" s="197"/>
      <c r="D35" s="198"/>
      <c r="E35" s="198"/>
      <c r="F35" s="198"/>
      <c r="G35" s="198"/>
      <c r="H35" s="198"/>
      <c r="I35" s="198"/>
      <c r="J35" s="198"/>
      <c r="K35" s="199"/>
      <c r="L35" s="200"/>
      <c r="M35" s="200"/>
      <c r="N35" s="200"/>
      <c r="O35" s="201"/>
      <c r="P35" s="232"/>
      <c r="Q35" s="191"/>
      <c r="R35" s="153"/>
      <c r="S35" s="17"/>
      <c r="T35" s="17"/>
      <c r="U35" s="17"/>
    </row>
    <row r="36" spans="1:21" ht="20.100000000000001" customHeight="1">
      <c r="A36" s="17"/>
      <c r="B36" s="153"/>
      <c r="C36" s="192"/>
      <c r="D36" s="189" t="s">
        <v>63</v>
      </c>
      <c r="E36" s="187"/>
      <c r="F36" s="185"/>
      <c r="G36" s="185"/>
      <c r="H36" s="185"/>
      <c r="I36" s="185"/>
      <c r="J36" s="185"/>
      <c r="K36" s="185"/>
      <c r="L36" s="186"/>
      <c r="M36" s="186"/>
      <c r="N36" s="186"/>
      <c r="O36" s="520">
        <v>0</v>
      </c>
      <c r="P36" s="576">
        <f>O36/12</f>
        <v>0</v>
      </c>
      <c r="Q36" s="576">
        <f>$P$36*Målinger!$F$3</f>
        <v>0</v>
      </c>
      <c r="R36" s="153"/>
      <c r="S36" s="17"/>
      <c r="T36" s="17"/>
      <c r="U36" s="17"/>
    </row>
    <row r="37" spans="1:21" ht="20.25" customHeight="1">
      <c r="A37" s="17"/>
      <c r="B37" s="153"/>
      <c r="C37" s="194"/>
      <c r="D37" s="193" t="s">
        <v>64</v>
      </c>
      <c r="E37" s="173"/>
      <c r="F37" s="173"/>
      <c r="G37" s="173"/>
      <c r="H37" s="173"/>
      <c r="I37" s="173"/>
      <c r="J37" s="173"/>
      <c r="K37" s="173"/>
      <c r="L37" s="173"/>
      <c r="M37" s="173"/>
      <c r="N37" s="173"/>
      <c r="O37" s="173"/>
      <c r="P37" s="234"/>
      <c r="Q37" s="173"/>
      <c r="R37" s="153"/>
      <c r="S37" s="17"/>
      <c r="T37" s="17"/>
      <c r="U37" s="17"/>
    </row>
    <row r="38" spans="1:21" ht="9.9499999999999993" customHeight="1">
      <c r="A38" s="17"/>
      <c r="B38" s="153"/>
      <c r="C38" s="153"/>
      <c r="D38" s="179"/>
      <c r="E38" s="153"/>
      <c r="F38" s="153"/>
      <c r="G38" s="153"/>
      <c r="H38" s="153"/>
      <c r="I38" s="153"/>
      <c r="J38" s="153"/>
      <c r="K38" s="153"/>
      <c r="L38" s="153"/>
      <c r="M38" s="153"/>
      <c r="N38" s="153"/>
      <c r="O38" s="153"/>
      <c r="P38" s="231"/>
      <c r="Q38" s="153"/>
      <c r="R38" s="153"/>
      <c r="S38" s="17"/>
      <c r="T38" s="17"/>
      <c r="U38" s="17"/>
    </row>
    <row r="39" spans="1:21" ht="9.9499999999999993" customHeight="1">
      <c r="A39" s="17"/>
      <c r="B39" s="153"/>
      <c r="C39" s="197"/>
      <c r="D39" s="198"/>
      <c r="E39" s="198"/>
      <c r="F39" s="198"/>
      <c r="G39" s="198"/>
      <c r="H39" s="198"/>
      <c r="I39" s="198"/>
      <c r="J39" s="198"/>
      <c r="K39" s="198"/>
      <c r="L39" s="198"/>
      <c r="M39" s="198"/>
      <c r="N39" s="198"/>
      <c r="O39" s="198"/>
      <c r="P39" s="232"/>
      <c r="Q39" s="191"/>
      <c r="R39" s="153"/>
      <c r="S39" s="17"/>
      <c r="T39" s="17"/>
      <c r="U39" s="17"/>
    </row>
    <row r="40" spans="1:21" ht="20.100000000000001" customHeight="1">
      <c r="A40" s="17"/>
      <c r="B40" s="153"/>
      <c r="C40" s="192"/>
      <c r="D40" s="634" t="s">
        <v>65</v>
      </c>
      <c r="E40" s="634"/>
      <c r="F40" s="634"/>
      <c r="G40" s="634"/>
      <c r="H40" s="634"/>
      <c r="I40" s="634"/>
      <c r="J40" s="634"/>
      <c r="K40" s="634"/>
      <c r="L40" s="634"/>
      <c r="M40" s="634"/>
      <c r="N40" s="186"/>
      <c r="O40" s="520">
        <v>0</v>
      </c>
      <c r="P40" s="576">
        <f>O40/12</f>
        <v>0</v>
      </c>
      <c r="Q40" s="576">
        <f>$P$40*Målinger!$F$3</f>
        <v>0</v>
      </c>
      <c r="R40" s="153"/>
      <c r="S40" s="17"/>
      <c r="T40" s="17"/>
      <c r="U40" s="17"/>
    </row>
    <row r="41" spans="1:21" ht="9.9499999999999993" customHeight="1">
      <c r="A41" s="17"/>
      <c r="B41" s="153"/>
      <c r="C41" s="194"/>
      <c r="D41" s="202"/>
      <c r="E41" s="173"/>
      <c r="F41" s="173"/>
      <c r="G41" s="173"/>
      <c r="H41" s="173"/>
      <c r="I41" s="173"/>
      <c r="J41" s="173"/>
      <c r="K41" s="195"/>
      <c r="L41" s="196"/>
      <c r="M41" s="196"/>
      <c r="N41" s="196"/>
      <c r="O41" s="203"/>
      <c r="P41" s="234"/>
      <c r="Q41" s="173"/>
      <c r="R41" s="153"/>
      <c r="S41" s="17"/>
      <c r="T41" s="17"/>
      <c r="U41" s="17"/>
    </row>
    <row r="42" spans="1:21" ht="20.100000000000001" customHeight="1">
      <c r="A42" s="17"/>
      <c r="B42" s="153"/>
      <c r="C42" s="153"/>
      <c r="D42" s="179"/>
      <c r="E42" s="153"/>
      <c r="F42" s="153"/>
      <c r="G42" s="153"/>
      <c r="H42" s="153"/>
      <c r="I42" s="153"/>
      <c r="J42" s="153"/>
      <c r="K42" s="180"/>
      <c r="L42" s="181"/>
      <c r="M42" s="181"/>
      <c r="N42" s="181"/>
      <c r="O42" s="205"/>
      <c r="P42" s="205"/>
      <c r="Q42" s="205"/>
      <c r="R42" s="153"/>
      <c r="S42" s="17"/>
      <c r="T42" s="17"/>
      <c r="U42" s="17"/>
    </row>
    <row r="43" spans="1:21" ht="24.95" customHeight="1">
      <c r="A43" s="17"/>
      <c r="B43" s="17"/>
      <c r="C43" s="17"/>
      <c r="D43" s="17"/>
      <c r="E43" s="17"/>
      <c r="F43" s="17"/>
      <c r="G43" s="17"/>
      <c r="H43" s="17"/>
      <c r="I43" s="17"/>
      <c r="J43" s="17"/>
      <c r="K43" s="17"/>
      <c r="L43" s="17"/>
      <c r="M43" s="17"/>
      <c r="N43" s="17"/>
      <c r="O43" s="17"/>
      <c r="P43" s="17"/>
      <c r="Q43" s="17"/>
      <c r="R43" s="17"/>
      <c r="S43" s="17"/>
      <c r="T43" s="17"/>
      <c r="U43" s="17"/>
    </row>
    <row r="44" spans="1:21" ht="20.100000000000001" customHeight="1">
      <c r="A44" s="17"/>
      <c r="B44" s="153"/>
      <c r="C44" s="153"/>
      <c r="D44" s="204"/>
      <c r="E44" s="153"/>
      <c r="F44" s="153"/>
      <c r="G44" s="153"/>
      <c r="H44" s="153"/>
      <c r="I44" s="153"/>
      <c r="J44" s="153"/>
      <c r="K44" s="153"/>
      <c r="L44" s="153"/>
      <c r="M44" s="153"/>
      <c r="N44" s="153"/>
      <c r="O44" s="153"/>
      <c r="P44" s="153"/>
      <c r="Q44" s="635"/>
      <c r="R44" s="153"/>
      <c r="S44" s="17"/>
      <c r="T44" s="17"/>
      <c r="U44" s="17"/>
    </row>
    <row r="45" spans="1:21" ht="20.100000000000001" customHeight="1">
      <c r="A45" s="17"/>
      <c r="B45" s="153"/>
      <c r="C45" s="157" t="s">
        <v>66</v>
      </c>
      <c r="D45" s="154"/>
      <c r="E45" s="153"/>
      <c r="F45" s="153"/>
      <c r="G45" s="153"/>
      <c r="H45" s="153"/>
      <c r="I45" s="153"/>
      <c r="J45" s="153"/>
      <c r="K45" s="153"/>
      <c r="L45" s="153"/>
      <c r="M45" s="153"/>
      <c r="N45" s="153"/>
      <c r="O45" s="153"/>
      <c r="P45" s="153"/>
      <c r="Q45" s="635"/>
      <c r="R45" s="153"/>
      <c r="S45" s="17"/>
      <c r="T45" s="17"/>
      <c r="U45" s="17"/>
    </row>
    <row r="46" spans="1:21" ht="20.100000000000001" customHeight="1">
      <c r="A46" s="17"/>
      <c r="B46" s="153"/>
      <c r="C46" s="179" t="s">
        <v>67</v>
      </c>
      <c r="D46" s="153"/>
      <c r="E46" s="153"/>
      <c r="F46" s="153"/>
      <c r="G46" s="153"/>
      <c r="H46" s="153"/>
      <c r="I46" s="153"/>
      <c r="J46" s="153"/>
      <c r="K46" s="153"/>
      <c r="L46" s="153"/>
      <c r="M46" s="153"/>
      <c r="N46" s="153"/>
      <c r="O46" s="153"/>
      <c r="P46" s="153"/>
      <c r="Q46" s="153"/>
      <c r="R46" s="153"/>
      <c r="S46" s="17"/>
      <c r="T46" s="17"/>
      <c r="U46" s="17"/>
    </row>
    <row r="47" spans="1:21" ht="20.100000000000001" customHeight="1">
      <c r="A47" s="17"/>
      <c r="B47" s="153"/>
      <c r="C47" s="153"/>
      <c r="D47" s="153"/>
      <c r="E47" s="153"/>
      <c r="F47" s="153"/>
      <c r="G47" s="153"/>
      <c r="H47" s="153"/>
      <c r="I47" s="153"/>
      <c r="J47" s="153"/>
      <c r="K47" s="153"/>
      <c r="L47" s="153"/>
      <c r="M47" s="153"/>
      <c r="N47" s="153"/>
      <c r="O47" s="235" t="s">
        <v>59</v>
      </c>
      <c r="P47" s="236" t="s">
        <v>60</v>
      </c>
      <c r="Q47" s="235" t="s">
        <v>61</v>
      </c>
      <c r="R47" s="153"/>
      <c r="S47" s="17"/>
      <c r="T47" s="17"/>
      <c r="U47" s="17"/>
    </row>
    <row r="48" spans="1:21" ht="9.9499999999999993" customHeight="1">
      <c r="A48" s="17"/>
      <c r="B48" s="153"/>
      <c r="C48" s="190"/>
      <c r="D48" s="191"/>
      <c r="E48" s="191"/>
      <c r="F48" s="191"/>
      <c r="G48" s="191"/>
      <c r="H48" s="191"/>
      <c r="I48" s="191"/>
      <c r="J48" s="191"/>
      <c r="K48" s="191"/>
      <c r="L48" s="191"/>
      <c r="M48" s="191"/>
      <c r="N48" s="191"/>
      <c r="O48" s="191"/>
      <c r="P48" s="232"/>
      <c r="Q48" s="191"/>
      <c r="R48" s="153"/>
      <c r="S48" s="17"/>
      <c r="T48" s="17"/>
      <c r="U48" s="17"/>
    </row>
    <row r="49" spans="1:21" ht="20.100000000000001" customHeight="1">
      <c r="A49" s="17"/>
      <c r="B49" s="153"/>
      <c r="C49" s="192"/>
      <c r="D49" s="189" t="s">
        <v>68</v>
      </c>
      <c r="E49" s="189"/>
      <c r="F49" s="189"/>
      <c r="G49" s="189"/>
      <c r="H49" s="189"/>
      <c r="I49" s="189"/>
      <c r="J49" s="189"/>
      <c r="K49" s="189"/>
      <c r="L49" s="189"/>
      <c r="M49" s="189"/>
      <c r="N49" s="186"/>
      <c r="O49" s="520">
        <v>0</v>
      </c>
      <c r="P49" s="577">
        <f>O49/12</f>
        <v>0</v>
      </c>
      <c r="Q49" s="576">
        <f>$P$49*Målinger!$F$3</f>
        <v>0</v>
      </c>
      <c r="R49" s="153"/>
      <c r="S49" s="17"/>
      <c r="T49" s="17"/>
      <c r="U49" s="17"/>
    </row>
    <row r="50" spans="1:21" ht="20.25" customHeight="1">
      <c r="A50" s="17"/>
      <c r="B50" s="153"/>
      <c r="C50" s="194"/>
      <c r="D50" s="237" t="s">
        <v>69</v>
      </c>
      <c r="E50" s="173"/>
      <c r="F50" s="173"/>
      <c r="G50" s="173"/>
      <c r="H50" s="173"/>
      <c r="I50" s="173"/>
      <c r="J50" s="173"/>
      <c r="K50" s="195"/>
      <c r="L50" s="196"/>
      <c r="M50" s="196"/>
      <c r="N50" s="196"/>
      <c r="O50" s="176"/>
      <c r="P50" s="233"/>
      <c r="Q50" s="196"/>
      <c r="R50" s="153"/>
      <c r="S50" s="17"/>
      <c r="T50" s="17"/>
      <c r="U50" s="17"/>
    </row>
    <row r="51" spans="1:21" ht="9.9499999999999993" customHeight="1">
      <c r="A51" s="17"/>
      <c r="B51" s="153"/>
      <c r="C51" s="153"/>
      <c r="D51" s="153"/>
      <c r="E51" s="153"/>
      <c r="F51" s="153"/>
      <c r="G51" s="153"/>
      <c r="H51" s="153"/>
      <c r="I51" s="153"/>
      <c r="J51" s="153"/>
      <c r="K51" s="180"/>
      <c r="L51" s="181"/>
      <c r="M51" s="181"/>
      <c r="N51" s="181"/>
      <c r="O51" s="182"/>
      <c r="P51" s="230"/>
      <c r="Q51" s="182"/>
      <c r="R51" s="182"/>
      <c r="S51" s="17"/>
      <c r="T51" s="17"/>
      <c r="U51" s="17"/>
    </row>
    <row r="52" spans="1:21" ht="9.9499999999999993" customHeight="1">
      <c r="A52" s="17"/>
      <c r="B52" s="153"/>
      <c r="C52" s="197"/>
      <c r="D52" s="198"/>
      <c r="E52" s="198"/>
      <c r="F52" s="198"/>
      <c r="G52" s="198"/>
      <c r="H52" s="198"/>
      <c r="I52" s="198"/>
      <c r="J52" s="198"/>
      <c r="K52" s="199"/>
      <c r="L52" s="200"/>
      <c r="M52" s="200"/>
      <c r="N52" s="200"/>
      <c r="O52" s="201"/>
      <c r="P52" s="232"/>
      <c r="Q52" s="191"/>
      <c r="R52" s="153"/>
      <c r="S52" s="17"/>
      <c r="T52" s="17"/>
      <c r="U52" s="17"/>
    </row>
    <row r="53" spans="1:21" ht="20.100000000000001" customHeight="1">
      <c r="A53" s="17"/>
      <c r="B53" s="153"/>
      <c r="C53" s="192"/>
      <c r="D53" s="634" t="s">
        <v>70</v>
      </c>
      <c r="E53" s="634"/>
      <c r="F53" s="634"/>
      <c r="G53" s="634"/>
      <c r="H53" s="634"/>
      <c r="I53" s="634"/>
      <c r="J53" s="634"/>
      <c r="K53" s="634"/>
      <c r="L53" s="634"/>
      <c r="M53" s="634"/>
      <c r="N53" s="186"/>
      <c r="O53" s="520">
        <v>0</v>
      </c>
      <c r="P53" s="577">
        <f>O53/12</f>
        <v>0</v>
      </c>
      <c r="Q53" s="576">
        <f>$P$53*Målinger!$F$3</f>
        <v>0</v>
      </c>
      <c r="R53" s="153"/>
      <c r="S53" s="17"/>
      <c r="T53" s="17"/>
      <c r="U53" s="17"/>
    </row>
    <row r="54" spans="1:21" ht="9.9499999999999993" customHeight="1">
      <c r="A54" s="17"/>
      <c r="B54" s="153"/>
      <c r="C54" s="194"/>
      <c r="D54" s="202"/>
      <c r="E54" s="173"/>
      <c r="F54" s="173"/>
      <c r="G54" s="173"/>
      <c r="H54" s="173"/>
      <c r="I54" s="173"/>
      <c r="J54" s="173"/>
      <c r="K54" s="173"/>
      <c r="L54" s="173"/>
      <c r="M54" s="173"/>
      <c r="N54" s="173"/>
      <c r="O54" s="173"/>
      <c r="P54" s="234"/>
      <c r="Q54" s="173"/>
      <c r="R54" s="153"/>
      <c r="S54" s="17"/>
      <c r="T54" s="17"/>
      <c r="U54" s="17"/>
    </row>
    <row r="55" spans="1:21" ht="9.9499999999999993" customHeight="1">
      <c r="A55" s="17"/>
      <c r="B55" s="153"/>
      <c r="C55" s="153"/>
      <c r="D55" s="179"/>
      <c r="E55" s="153"/>
      <c r="F55" s="153"/>
      <c r="G55" s="153"/>
      <c r="H55" s="153"/>
      <c r="I55" s="153"/>
      <c r="J55" s="153"/>
      <c r="K55" s="153"/>
      <c r="L55" s="153"/>
      <c r="M55" s="153"/>
      <c r="N55" s="153"/>
      <c r="O55" s="153"/>
      <c r="P55" s="231"/>
      <c r="Q55" s="153"/>
      <c r="R55" s="153"/>
      <c r="S55" s="17"/>
      <c r="T55" s="17"/>
      <c r="U55" s="17"/>
    </row>
    <row r="56" spans="1:21" ht="9.9499999999999993" customHeight="1">
      <c r="A56" s="17"/>
      <c r="B56" s="153"/>
      <c r="C56" s="197"/>
      <c r="D56" s="198"/>
      <c r="E56" s="198"/>
      <c r="F56" s="198"/>
      <c r="G56" s="198"/>
      <c r="H56" s="198"/>
      <c r="I56" s="198"/>
      <c r="J56" s="198"/>
      <c r="K56" s="198"/>
      <c r="L56" s="198"/>
      <c r="M56" s="198"/>
      <c r="N56" s="198"/>
      <c r="O56" s="198"/>
      <c r="P56" s="232"/>
      <c r="Q56" s="191"/>
      <c r="R56" s="153"/>
      <c r="S56" s="17"/>
      <c r="T56" s="17"/>
      <c r="U56" s="17"/>
    </row>
    <row r="57" spans="1:21" ht="20.100000000000001" customHeight="1">
      <c r="A57" s="17"/>
      <c r="B57" s="153"/>
      <c r="C57" s="192"/>
      <c r="D57" s="634" t="s">
        <v>71</v>
      </c>
      <c r="E57" s="634"/>
      <c r="F57" s="634"/>
      <c r="G57" s="634"/>
      <c r="H57" s="634"/>
      <c r="I57" s="634"/>
      <c r="J57" s="634"/>
      <c r="K57" s="634"/>
      <c r="L57" s="634"/>
      <c r="M57" s="634"/>
      <c r="N57" s="186"/>
      <c r="O57" s="520">
        <v>0</v>
      </c>
      <c r="P57" s="577">
        <f>O57/12</f>
        <v>0</v>
      </c>
      <c r="Q57" s="576">
        <f>$P$57*Målinger!$F$3</f>
        <v>0</v>
      </c>
      <c r="R57" s="153"/>
      <c r="S57" s="17"/>
      <c r="T57" s="17"/>
      <c r="U57" s="17"/>
    </row>
    <row r="58" spans="1:21" ht="9.9499999999999993" customHeight="1">
      <c r="A58" s="17"/>
      <c r="B58" s="153"/>
      <c r="C58" s="194"/>
      <c r="D58" s="202"/>
      <c r="E58" s="173"/>
      <c r="F58" s="173"/>
      <c r="G58" s="173"/>
      <c r="H58" s="173"/>
      <c r="I58" s="173"/>
      <c r="J58" s="173"/>
      <c r="K58" s="195"/>
      <c r="L58" s="196"/>
      <c r="M58" s="196"/>
      <c r="N58" s="196"/>
      <c r="O58" s="203"/>
      <c r="P58" s="234"/>
      <c r="Q58" s="173"/>
      <c r="R58" s="153"/>
      <c r="S58" s="17"/>
      <c r="T58" s="17"/>
      <c r="U58" s="17"/>
    </row>
    <row r="59" spans="1:21" ht="9.9499999999999993" customHeight="1">
      <c r="A59" s="17"/>
      <c r="B59" s="153"/>
      <c r="C59" s="153"/>
      <c r="D59" s="179"/>
      <c r="E59" s="153"/>
      <c r="F59" s="153"/>
      <c r="G59" s="153"/>
      <c r="H59" s="153"/>
      <c r="I59" s="153"/>
      <c r="J59" s="153"/>
      <c r="K59" s="180"/>
      <c r="L59" s="181"/>
      <c r="M59" s="181"/>
      <c r="N59" s="181"/>
      <c r="O59" s="205"/>
      <c r="P59" s="205"/>
      <c r="Q59" s="205"/>
      <c r="R59" s="153"/>
      <c r="S59" s="17"/>
      <c r="T59" s="17"/>
      <c r="U59" s="17"/>
    </row>
    <row r="60" spans="1:21" ht="9.9499999999999993" customHeight="1">
      <c r="A60" s="17"/>
      <c r="B60" s="153"/>
      <c r="C60" s="190"/>
      <c r="D60" s="191"/>
      <c r="E60" s="191"/>
      <c r="F60" s="191"/>
      <c r="G60" s="191"/>
      <c r="H60" s="191"/>
      <c r="I60" s="191"/>
      <c r="J60" s="191"/>
      <c r="K60" s="191"/>
      <c r="L60" s="191"/>
      <c r="M60" s="191"/>
      <c r="N60" s="191"/>
      <c r="O60" s="191"/>
      <c r="P60" s="232"/>
      <c r="Q60" s="191"/>
      <c r="R60" s="153"/>
      <c r="S60" s="17"/>
      <c r="T60" s="17"/>
      <c r="U60" s="17"/>
    </row>
    <row r="61" spans="1:21" ht="20.100000000000001" customHeight="1">
      <c r="A61" s="17"/>
      <c r="B61" s="153"/>
      <c r="C61" s="192"/>
      <c r="D61" s="634" t="s">
        <v>72</v>
      </c>
      <c r="E61" s="634"/>
      <c r="F61" s="634"/>
      <c r="G61" s="634"/>
      <c r="H61" s="634"/>
      <c r="I61" s="634"/>
      <c r="J61" s="634"/>
      <c r="K61" s="634"/>
      <c r="L61" s="634"/>
      <c r="M61" s="634"/>
      <c r="N61" s="186"/>
      <c r="O61" s="520">
        <v>0</v>
      </c>
      <c r="P61" s="576">
        <f>O61/12</f>
        <v>0</v>
      </c>
      <c r="Q61" s="576">
        <f>$P$61*Målinger!$F$3</f>
        <v>0</v>
      </c>
      <c r="R61" s="153"/>
      <c r="S61" s="17"/>
      <c r="T61" s="17"/>
      <c r="U61" s="17"/>
    </row>
    <row r="62" spans="1:21" ht="11.1" customHeight="1">
      <c r="A62" s="17"/>
      <c r="B62" s="153"/>
      <c r="C62" s="194"/>
      <c r="D62" s="173"/>
      <c r="E62" s="173"/>
      <c r="F62" s="173"/>
      <c r="G62" s="173"/>
      <c r="H62" s="173"/>
      <c r="I62" s="173"/>
      <c r="J62" s="173"/>
      <c r="K62" s="195"/>
      <c r="L62" s="196"/>
      <c r="M62" s="196"/>
      <c r="N62" s="196"/>
      <c r="O62" s="176"/>
      <c r="P62" s="233"/>
      <c r="Q62" s="196"/>
      <c r="R62" s="153"/>
      <c r="S62" s="17"/>
      <c r="T62" s="17"/>
      <c r="U62" s="17"/>
    </row>
    <row r="63" spans="1:21" ht="11.1" customHeight="1">
      <c r="A63" s="17"/>
      <c r="B63" s="153"/>
      <c r="C63" s="153"/>
      <c r="D63" s="153"/>
      <c r="E63" s="153"/>
      <c r="F63" s="153"/>
      <c r="G63" s="153"/>
      <c r="H63" s="153"/>
      <c r="I63" s="153"/>
      <c r="J63" s="153"/>
      <c r="K63" s="180"/>
      <c r="L63" s="181"/>
      <c r="M63" s="181"/>
      <c r="N63" s="181"/>
      <c r="O63" s="182"/>
      <c r="P63" s="230"/>
      <c r="Q63" s="182"/>
      <c r="R63" s="182"/>
      <c r="S63" s="17"/>
      <c r="T63" s="17"/>
      <c r="U63" s="17"/>
    </row>
    <row r="64" spans="1:21" ht="11.1" customHeight="1">
      <c r="A64" s="17"/>
      <c r="B64" s="153"/>
      <c r="C64" s="197"/>
      <c r="D64" s="198"/>
      <c r="E64" s="198"/>
      <c r="F64" s="198"/>
      <c r="G64" s="198"/>
      <c r="H64" s="198"/>
      <c r="I64" s="198"/>
      <c r="J64" s="198"/>
      <c r="K64" s="199"/>
      <c r="L64" s="200"/>
      <c r="M64" s="200"/>
      <c r="N64" s="200"/>
      <c r="O64" s="201"/>
      <c r="P64" s="232"/>
      <c r="Q64" s="191"/>
      <c r="R64" s="153"/>
      <c r="S64" s="17"/>
      <c r="T64" s="17"/>
      <c r="U64" s="17"/>
    </row>
    <row r="65" spans="1:21" ht="20.100000000000001" customHeight="1">
      <c r="A65" s="17"/>
      <c r="B65" s="153"/>
      <c r="C65" s="192"/>
      <c r="D65" s="189" t="s">
        <v>73</v>
      </c>
      <c r="E65" s="189"/>
      <c r="F65" s="189"/>
      <c r="G65" s="189"/>
      <c r="H65" s="189"/>
      <c r="I65" s="189"/>
      <c r="J65" s="189"/>
      <c r="K65" s="189"/>
      <c r="L65" s="189"/>
      <c r="M65" s="189"/>
      <c r="N65" s="186"/>
      <c r="O65" s="520">
        <v>0</v>
      </c>
      <c r="P65" s="577">
        <f>O65/12</f>
        <v>0</v>
      </c>
      <c r="Q65" s="576">
        <f>$P$65*Målinger!$F$3</f>
        <v>0</v>
      </c>
      <c r="R65" s="153"/>
      <c r="S65" s="17"/>
      <c r="T65" s="17"/>
      <c r="U65" s="17"/>
    </row>
    <row r="66" spans="1:21" ht="20.25" customHeight="1">
      <c r="A66" s="17"/>
      <c r="B66" s="153"/>
      <c r="C66" s="194"/>
      <c r="D66" s="237" t="s">
        <v>74</v>
      </c>
      <c r="E66" s="173"/>
      <c r="F66" s="173"/>
      <c r="G66" s="173"/>
      <c r="H66" s="173"/>
      <c r="I66" s="173"/>
      <c r="J66" s="173"/>
      <c r="K66" s="173"/>
      <c r="L66" s="173"/>
      <c r="M66" s="173"/>
      <c r="N66" s="173"/>
      <c r="O66" s="173"/>
      <c r="P66" s="234"/>
      <c r="Q66" s="173"/>
      <c r="R66" s="153"/>
      <c r="S66" s="17"/>
      <c r="T66" s="17"/>
      <c r="U66" s="17"/>
    </row>
    <row r="67" spans="1:21" ht="9.9499999999999993" customHeight="1">
      <c r="A67" s="17"/>
      <c r="B67" s="153"/>
      <c r="C67" s="153"/>
      <c r="D67" s="179"/>
      <c r="E67" s="153"/>
      <c r="F67" s="153"/>
      <c r="G67" s="153"/>
      <c r="H67" s="153"/>
      <c r="I67" s="153"/>
      <c r="J67" s="153"/>
      <c r="K67" s="153"/>
      <c r="L67" s="153"/>
      <c r="M67" s="153"/>
      <c r="N67" s="153"/>
      <c r="O67" s="153"/>
      <c r="P67" s="231"/>
      <c r="Q67" s="153"/>
      <c r="R67" s="153"/>
      <c r="S67" s="17"/>
      <c r="T67" s="17"/>
      <c r="U67" s="17"/>
    </row>
    <row r="68" spans="1:21" ht="9.9499999999999993" customHeight="1">
      <c r="A68" s="17"/>
      <c r="B68" s="153"/>
      <c r="C68" s="197"/>
      <c r="D68" s="198"/>
      <c r="E68" s="198"/>
      <c r="F68" s="198"/>
      <c r="G68" s="198"/>
      <c r="H68" s="198"/>
      <c r="I68" s="198"/>
      <c r="J68" s="198"/>
      <c r="K68" s="198"/>
      <c r="L68" s="198"/>
      <c r="M68" s="198"/>
      <c r="N68" s="198"/>
      <c r="O68" s="198"/>
      <c r="P68" s="232"/>
      <c r="Q68" s="191"/>
      <c r="R68" s="153"/>
      <c r="S68" s="17"/>
      <c r="T68" s="17"/>
      <c r="U68" s="17"/>
    </row>
    <row r="69" spans="1:21" ht="20.100000000000001" customHeight="1">
      <c r="A69" s="17"/>
      <c r="B69" s="153"/>
      <c r="C69" s="192"/>
      <c r="D69" s="634" t="s">
        <v>75</v>
      </c>
      <c r="E69" s="634"/>
      <c r="F69" s="634"/>
      <c r="G69" s="634"/>
      <c r="H69" s="634"/>
      <c r="I69" s="634"/>
      <c r="J69" s="634"/>
      <c r="K69" s="634"/>
      <c r="L69" s="634"/>
      <c r="M69" s="634"/>
      <c r="N69" s="186"/>
      <c r="O69" s="520">
        <v>0</v>
      </c>
      <c r="P69" s="577">
        <f>O69/12</f>
        <v>0</v>
      </c>
      <c r="Q69" s="576">
        <f>$P$69*Målinger!$F$3</f>
        <v>0</v>
      </c>
      <c r="R69" s="153"/>
      <c r="S69" s="17"/>
      <c r="T69" s="17"/>
      <c r="U69" s="17"/>
    </row>
    <row r="70" spans="1:21" ht="9.9499999999999993" customHeight="1">
      <c r="A70" s="17"/>
      <c r="B70" s="153"/>
      <c r="C70" s="194"/>
      <c r="D70" s="202"/>
      <c r="E70" s="173"/>
      <c r="F70" s="173"/>
      <c r="G70" s="173"/>
      <c r="H70" s="173"/>
      <c r="I70" s="173"/>
      <c r="J70" s="173"/>
      <c r="K70" s="195"/>
      <c r="L70" s="196"/>
      <c r="M70" s="196"/>
      <c r="N70" s="196"/>
      <c r="O70" s="203"/>
      <c r="P70" s="234"/>
      <c r="Q70" s="173"/>
      <c r="R70" s="153"/>
      <c r="S70" s="17"/>
      <c r="T70" s="17"/>
      <c r="U70" s="17"/>
    </row>
    <row r="71" spans="1:21" ht="9.9499999999999993" customHeight="1">
      <c r="A71" s="17"/>
      <c r="B71" s="153"/>
      <c r="C71" s="153"/>
      <c r="D71" s="179"/>
      <c r="E71" s="153"/>
      <c r="F71" s="153"/>
      <c r="G71" s="153"/>
      <c r="H71" s="153"/>
      <c r="I71" s="153"/>
      <c r="J71" s="153"/>
      <c r="K71" s="180"/>
      <c r="L71" s="181"/>
      <c r="M71" s="181"/>
      <c r="N71" s="181"/>
      <c r="O71" s="205"/>
      <c r="P71" s="205"/>
      <c r="Q71" s="205"/>
      <c r="R71" s="153"/>
      <c r="S71" s="17"/>
      <c r="T71" s="17"/>
      <c r="U71" s="17"/>
    </row>
    <row r="72" spans="1:21" ht="11.1" customHeight="1">
      <c r="A72" s="17"/>
      <c r="B72" s="17"/>
      <c r="C72" s="17"/>
      <c r="D72" s="17"/>
      <c r="E72" s="17"/>
      <c r="F72" s="17"/>
      <c r="G72" s="17"/>
      <c r="H72" s="17"/>
      <c r="I72" s="17"/>
      <c r="J72" s="17"/>
      <c r="K72" s="17"/>
      <c r="L72" s="17"/>
      <c r="M72" s="17"/>
      <c r="N72" s="17"/>
      <c r="O72" s="17"/>
      <c r="P72" s="17"/>
      <c r="Q72" s="17"/>
      <c r="R72" s="17"/>
      <c r="S72" s="17"/>
    </row>
    <row r="73" spans="1:21" ht="11.1" customHeight="1">
      <c r="A73" s="17"/>
      <c r="B73" s="17"/>
      <c r="C73" s="17"/>
      <c r="D73" s="17"/>
      <c r="E73" s="17"/>
      <c r="F73" s="17"/>
      <c r="G73" s="17"/>
      <c r="H73" s="17"/>
      <c r="I73" s="17"/>
      <c r="J73" s="17"/>
      <c r="K73" s="17"/>
      <c r="L73" s="17"/>
      <c r="M73" s="17"/>
      <c r="N73" s="17"/>
      <c r="O73" s="17"/>
      <c r="P73" s="17"/>
      <c r="Q73" s="17"/>
      <c r="R73" s="17"/>
      <c r="S73" s="17"/>
    </row>
    <row r="74" spans="1:21" ht="20.100000000000001" customHeight="1">
      <c r="A74" s="17"/>
      <c r="B74" s="161"/>
      <c r="C74" s="161"/>
      <c r="D74" s="238"/>
      <c r="E74" s="161"/>
      <c r="F74" s="161"/>
      <c r="G74" s="161"/>
      <c r="H74" s="161"/>
      <c r="I74" s="161"/>
      <c r="J74" s="161"/>
      <c r="K74" s="161"/>
      <c r="L74" s="161"/>
      <c r="M74" s="161"/>
      <c r="N74" s="161"/>
      <c r="O74" s="161"/>
      <c r="P74" s="161"/>
      <c r="Q74" s="636"/>
      <c r="R74" s="161"/>
      <c r="S74" s="17"/>
    </row>
    <row r="75" spans="1:21" ht="20.100000000000001" customHeight="1">
      <c r="A75" s="17"/>
      <c r="B75" s="161"/>
      <c r="C75" s="166" t="s">
        <v>76</v>
      </c>
      <c r="D75" s="162"/>
      <c r="E75" s="161"/>
      <c r="F75" s="161"/>
      <c r="G75" s="161"/>
      <c r="H75" s="161"/>
      <c r="I75" s="161"/>
      <c r="J75" s="161"/>
      <c r="K75" s="161"/>
      <c r="L75" s="161"/>
      <c r="M75" s="161"/>
      <c r="N75" s="161"/>
      <c r="O75" s="161"/>
      <c r="P75" s="161"/>
      <c r="Q75" s="636"/>
      <c r="R75" s="161"/>
      <c r="S75" s="17"/>
    </row>
    <row r="76" spans="1:21" ht="20.100000000000001" customHeight="1">
      <c r="A76" s="17"/>
      <c r="B76" s="161"/>
      <c r="C76" s="161"/>
      <c r="D76" s="161"/>
      <c r="E76" s="161"/>
      <c r="F76" s="161"/>
      <c r="G76" s="161"/>
      <c r="H76" s="161"/>
      <c r="I76" s="161"/>
      <c r="J76" s="161"/>
      <c r="K76" s="161"/>
      <c r="L76" s="161"/>
      <c r="M76" s="161"/>
      <c r="N76" s="161"/>
      <c r="O76" s="243" t="s">
        <v>59</v>
      </c>
      <c r="P76" s="244" t="s">
        <v>60</v>
      </c>
      <c r="Q76" s="243" t="s">
        <v>61</v>
      </c>
      <c r="R76" s="161"/>
      <c r="S76" s="17"/>
    </row>
    <row r="77" spans="1:21" ht="9.9499999999999993" customHeight="1">
      <c r="A77" s="17"/>
      <c r="B77" s="161"/>
      <c r="C77" s="190"/>
      <c r="D77" s="191"/>
      <c r="E77" s="191"/>
      <c r="F77" s="191"/>
      <c r="G77" s="191"/>
      <c r="H77" s="191"/>
      <c r="I77" s="191"/>
      <c r="J77" s="191"/>
      <c r="K77" s="191"/>
      <c r="L77" s="191"/>
      <c r="M77" s="191"/>
      <c r="N77" s="191"/>
      <c r="O77" s="191"/>
      <c r="P77" s="232"/>
      <c r="Q77" s="191"/>
      <c r="R77" s="161"/>
      <c r="S77" s="17"/>
    </row>
    <row r="78" spans="1:21" ht="20.100000000000001" customHeight="1">
      <c r="A78" s="17"/>
      <c r="B78" s="161"/>
      <c r="C78" s="192"/>
      <c r="D78" s="634" t="s">
        <v>77</v>
      </c>
      <c r="E78" s="634"/>
      <c r="F78" s="634"/>
      <c r="G78" s="634"/>
      <c r="H78" s="634"/>
      <c r="I78" s="634"/>
      <c r="J78" s="634"/>
      <c r="K78" s="634"/>
      <c r="L78" s="634"/>
      <c r="M78" s="634"/>
      <c r="N78" s="186"/>
      <c r="O78" s="521">
        <f>O49+O53+O57+O61+O65+O69</f>
        <v>0</v>
      </c>
      <c r="P78" s="576">
        <f>O78/12</f>
        <v>0</v>
      </c>
      <c r="Q78" s="576">
        <f>$P$78*Målinger!$F$3</f>
        <v>0</v>
      </c>
      <c r="R78" s="161"/>
      <c r="S78" s="17"/>
    </row>
    <row r="79" spans="1:21" ht="9.9499999999999993" customHeight="1">
      <c r="A79" s="17"/>
      <c r="B79" s="161"/>
      <c r="C79" s="194"/>
      <c r="D79" s="173"/>
      <c r="E79" s="173"/>
      <c r="F79" s="173"/>
      <c r="G79" s="173"/>
      <c r="H79" s="173"/>
      <c r="I79" s="173"/>
      <c r="J79" s="173"/>
      <c r="K79" s="195"/>
      <c r="L79" s="196"/>
      <c r="M79" s="196"/>
      <c r="N79" s="196"/>
      <c r="O79" s="176"/>
      <c r="P79" s="233"/>
      <c r="Q79" s="196"/>
      <c r="R79" s="161"/>
      <c r="S79" s="17"/>
    </row>
    <row r="80" spans="1:21" ht="9.9499999999999993" customHeight="1">
      <c r="A80" s="17"/>
      <c r="B80" s="161"/>
      <c r="C80" s="161"/>
      <c r="D80" s="161"/>
      <c r="E80" s="161"/>
      <c r="F80" s="161"/>
      <c r="G80" s="161"/>
      <c r="H80" s="161"/>
      <c r="I80" s="161"/>
      <c r="J80" s="161"/>
      <c r="K80" s="239"/>
      <c r="L80" s="240"/>
      <c r="M80" s="240"/>
      <c r="N80" s="240"/>
      <c r="O80" s="241"/>
      <c r="P80" s="242"/>
      <c r="Q80" s="241"/>
      <c r="R80" s="241"/>
      <c r="S80" s="17"/>
    </row>
    <row r="81" spans="1:19" ht="9.9499999999999993" customHeight="1">
      <c r="A81" s="17"/>
      <c r="B81" s="161"/>
      <c r="C81" s="197"/>
      <c r="D81" s="198"/>
      <c r="E81" s="198"/>
      <c r="F81" s="198"/>
      <c r="G81" s="198"/>
      <c r="H81" s="198"/>
      <c r="I81" s="198"/>
      <c r="J81" s="198"/>
      <c r="K81" s="199"/>
      <c r="L81" s="200"/>
      <c r="M81" s="200"/>
      <c r="N81" s="200"/>
      <c r="O81" s="201"/>
      <c r="P81" s="232"/>
      <c r="Q81" s="191"/>
      <c r="R81" s="161"/>
      <c r="S81" s="17"/>
    </row>
    <row r="82" spans="1:19" ht="20.100000000000001" customHeight="1">
      <c r="A82" s="17"/>
      <c r="B82" s="161"/>
      <c r="C82" s="192"/>
      <c r="D82" s="189" t="s">
        <v>78</v>
      </c>
      <c r="E82" s="189"/>
      <c r="F82" s="189"/>
      <c r="G82" s="189"/>
      <c r="H82" s="189"/>
      <c r="I82" s="189"/>
      <c r="J82" s="189"/>
      <c r="K82" s="189"/>
      <c r="L82" s="189"/>
      <c r="M82" s="189"/>
      <c r="N82" s="186"/>
      <c r="O82" s="521">
        <f>O32+O36+O40+O49+O53+O57+O61+O65+O69</f>
        <v>0</v>
      </c>
      <c r="P82" s="576">
        <f>O82/12</f>
        <v>0</v>
      </c>
      <c r="Q82" s="576">
        <f>$P$82*Målinger!$F$3</f>
        <v>0</v>
      </c>
      <c r="R82" s="161"/>
      <c r="S82" s="17"/>
    </row>
    <row r="83" spans="1:19" ht="23.25" customHeight="1">
      <c r="A83" s="17"/>
      <c r="B83" s="161"/>
      <c r="C83" s="194"/>
      <c r="D83" s="237" t="s">
        <v>79</v>
      </c>
      <c r="E83" s="173"/>
      <c r="F83" s="173"/>
      <c r="G83" s="173"/>
      <c r="H83" s="173"/>
      <c r="I83" s="173"/>
      <c r="J83" s="173"/>
      <c r="K83" s="173"/>
      <c r="L83" s="173"/>
      <c r="M83" s="173"/>
      <c r="N83" s="173"/>
      <c r="O83" s="17"/>
      <c r="P83" s="245"/>
      <c r="Q83" s="17"/>
      <c r="R83" s="161"/>
      <c r="S83" s="17"/>
    </row>
    <row r="84" spans="1:19" ht="9.9499999999999993" customHeight="1">
      <c r="A84" s="17"/>
      <c r="B84" s="161"/>
      <c r="C84" s="161"/>
      <c r="D84" s="167"/>
      <c r="E84" s="161"/>
      <c r="F84" s="161"/>
      <c r="G84" s="161"/>
      <c r="H84" s="161"/>
      <c r="I84" s="161"/>
      <c r="J84" s="161"/>
      <c r="K84" s="161"/>
      <c r="L84" s="161"/>
      <c r="M84" s="161"/>
      <c r="N84" s="161"/>
      <c r="O84" s="246"/>
      <c r="P84" s="246"/>
      <c r="Q84" s="246"/>
      <c r="R84" s="161"/>
      <c r="S84" s="17"/>
    </row>
    <row r="85" spans="1:19" ht="11.1" customHeight="1">
      <c r="A85" s="17"/>
      <c r="B85" s="17"/>
      <c r="C85" s="17"/>
      <c r="D85" s="17"/>
      <c r="E85" s="17"/>
      <c r="F85" s="17"/>
      <c r="G85" s="17"/>
      <c r="H85" s="17"/>
      <c r="I85" s="17"/>
      <c r="J85" s="17"/>
      <c r="K85" s="17"/>
      <c r="L85" s="17"/>
      <c r="M85" s="17"/>
      <c r="N85" s="17"/>
      <c r="O85" s="17"/>
      <c r="P85" s="17"/>
      <c r="Q85" s="17"/>
      <c r="R85" s="17"/>
      <c r="S85" s="17"/>
    </row>
  </sheetData>
  <mergeCells count="11">
    <mergeCell ref="Q74:Q75"/>
    <mergeCell ref="D57:M57"/>
    <mergeCell ref="D53:M53"/>
    <mergeCell ref="D61:M61"/>
    <mergeCell ref="D78:M78"/>
    <mergeCell ref="D69:M69"/>
    <mergeCell ref="D32:M32"/>
    <mergeCell ref="D40:M40"/>
    <mergeCell ref="D22:I23"/>
    <mergeCell ref="Q27:Q28"/>
    <mergeCell ref="Q44:Q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D499-31B0-784E-A5BD-32A6A4FADDD9}">
  <sheetPr codeName="Sheet10">
    <tabColor theme="9" tint="0.59999389629810485"/>
  </sheetPr>
  <dimension ref="B1:AC310"/>
  <sheetViews>
    <sheetView topLeftCell="B2" zoomScale="110" zoomScaleNormal="110" workbookViewId="0">
      <pane ySplit="5" topLeftCell="A7" activePane="bottomLeft" state="frozen"/>
      <selection activeCell="R4" sqref="R4"/>
      <selection pane="bottomLeft" activeCell="N4" sqref="N4"/>
    </sheetView>
  </sheetViews>
  <sheetFormatPr defaultColWidth="0" defaultRowHeight="0" customHeight="1" zeroHeight="1"/>
  <cols>
    <col min="1" max="1" width="9.140625" hidden="1" customWidth="1"/>
    <col min="2" max="2" width="9.140625" customWidth="1"/>
    <col min="3" max="3" width="15.85546875" customWidth="1"/>
    <col min="4" max="4" width="10.85546875" customWidth="1"/>
    <col min="5" max="5" width="15.85546875" customWidth="1"/>
    <col min="6" max="8" width="18.85546875" customWidth="1"/>
    <col min="9" max="9" width="21" customWidth="1"/>
    <col min="10" max="14" width="18.85546875" customWidth="1"/>
    <col min="15" max="15" width="17.42578125" customWidth="1"/>
    <col min="16" max="16" width="14.28515625" customWidth="1"/>
    <col min="17" max="17" width="21.28515625" customWidth="1"/>
    <col min="18" max="19" width="18.42578125" customWidth="1"/>
    <col min="20" max="20" width="10.85546875" style="17" customWidth="1"/>
    <col min="21" max="16384" width="9.140625" hidden="1"/>
  </cols>
  <sheetData>
    <row r="1" spans="2:29" ht="24.75" hidden="1">
      <c r="D1" s="44"/>
      <c r="E1" s="44"/>
      <c r="F1" s="44"/>
      <c r="G1" s="44"/>
      <c r="H1" s="44"/>
      <c r="I1" s="44"/>
      <c r="J1" s="44"/>
      <c r="K1" s="44"/>
      <c r="L1" s="44"/>
      <c r="M1" s="44"/>
      <c r="N1" s="44"/>
      <c r="O1" s="45"/>
      <c r="P1" s="45"/>
      <c r="Q1" s="45"/>
      <c r="R1" s="45"/>
      <c r="S1" s="45"/>
    </row>
    <row r="2" spans="2:29" ht="30" customHeight="1">
      <c r="B2" s="17"/>
      <c r="C2" s="639" t="s">
        <v>80</v>
      </c>
      <c r="D2" s="639"/>
      <c r="E2" s="639"/>
      <c r="F2" s="639"/>
      <c r="G2" s="639"/>
      <c r="H2" s="639"/>
      <c r="I2" s="639"/>
      <c r="J2" s="639"/>
      <c r="K2" s="639"/>
      <c r="L2" s="639"/>
      <c r="M2" s="639"/>
      <c r="N2" s="639"/>
      <c r="O2" s="130"/>
      <c r="P2" s="130"/>
      <c r="Q2" s="130"/>
      <c r="R2" s="130"/>
      <c r="S2" s="130"/>
      <c r="T2" s="130"/>
      <c r="U2" s="131"/>
      <c r="V2" s="131"/>
      <c r="W2" s="131"/>
      <c r="X2" s="131"/>
      <c r="Y2" s="131"/>
      <c r="Z2" s="131"/>
      <c r="AA2" s="131"/>
      <c r="AB2" s="131"/>
      <c r="AC2" s="131"/>
    </row>
    <row r="3" spans="2:29" ht="30" customHeight="1">
      <c r="B3" s="17"/>
      <c r="C3" s="640"/>
      <c r="D3" s="640"/>
      <c r="E3" s="640"/>
      <c r="F3" s="640"/>
      <c r="G3" s="640"/>
      <c r="H3" s="640"/>
      <c r="I3" s="640"/>
      <c r="J3" s="640"/>
      <c r="K3" s="640"/>
      <c r="L3" s="640"/>
      <c r="M3" s="640"/>
      <c r="N3" s="640"/>
      <c r="O3" s="249"/>
      <c r="P3" s="249"/>
      <c r="Q3" s="249"/>
      <c r="R3" s="130"/>
      <c r="S3" s="130"/>
      <c r="T3" s="130"/>
      <c r="U3" s="247"/>
      <c r="V3" s="247"/>
      <c r="W3" s="247"/>
      <c r="X3" s="247"/>
      <c r="Y3" s="247"/>
      <c r="Z3" s="247"/>
      <c r="AA3" s="247"/>
      <c r="AB3" s="247"/>
      <c r="AC3" s="247"/>
    </row>
    <row r="4" spans="2:29" ht="56.25" customHeight="1">
      <c r="B4" s="17"/>
      <c r="C4" s="262" t="s">
        <v>81</v>
      </c>
      <c r="D4" s="637">
        <f>COUNTA(C7:C304)</f>
        <v>0</v>
      </c>
      <c r="E4" s="638"/>
      <c r="F4" s="44"/>
      <c r="G4" s="641" t="s">
        <v>82</v>
      </c>
      <c r="H4" s="641"/>
      <c r="I4" s="641"/>
      <c r="J4" s="641"/>
      <c r="K4" s="641"/>
      <c r="L4" s="44"/>
      <c r="M4" s="44"/>
      <c r="N4" s="47"/>
      <c r="O4" s="45"/>
      <c r="P4" s="45"/>
      <c r="Q4" s="45"/>
      <c r="R4" s="45"/>
      <c r="S4" s="45"/>
    </row>
    <row r="5" spans="2:29" ht="39.950000000000003" customHeight="1" thickBot="1">
      <c r="B5" s="17"/>
      <c r="C5" s="17"/>
      <c r="D5" s="17"/>
      <c r="E5" s="17"/>
      <c r="F5" s="17"/>
      <c r="G5" s="17"/>
      <c r="H5" s="17"/>
      <c r="I5" s="17"/>
      <c r="J5" s="17"/>
      <c r="K5" s="17"/>
      <c r="L5" s="17"/>
      <c r="M5" s="17"/>
      <c r="N5" s="17"/>
      <c r="O5" s="674" t="s">
        <v>244</v>
      </c>
      <c r="P5" s="675"/>
      <c r="Q5" s="675"/>
      <c r="R5" s="46"/>
      <c r="S5" s="46"/>
    </row>
    <row r="6" spans="2:29" s="48" customFormat="1" ht="88.35" customHeight="1" thickBot="1">
      <c r="B6" s="46"/>
      <c r="C6" s="282" t="s">
        <v>83</v>
      </c>
      <c r="D6" s="283" t="s">
        <v>84</v>
      </c>
      <c r="E6" s="283" t="s">
        <v>85</v>
      </c>
      <c r="F6" s="284" t="s">
        <v>86</v>
      </c>
      <c r="G6" s="284" t="s">
        <v>87</v>
      </c>
      <c r="H6" s="284" t="s">
        <v>88</v>
      </c>
      <c r="I6" s="284" t="s">
        <v>89</v>
      </c>
      <c r="J6" s="284" t="s">
        <v>90</v>
      </c>
      <c r="K6" s="284" t="s">
        <v>91</v>
      </c>
      <c r="L6" s="284" t="s">
        <v>92</v>
      </c>
      <c r="M6" s="284" t="s">
        <v>93</v>
      </c>
      <c r="N6" s="285" t="s">
        <v>94</v>
      </c>
      <c r="O6" s="578" t="s">
        <v>95</v>
      </c>
      <c r="P6" s="578" t="s">
        <v>96</v>
      </c>
      <c r="Q6" s="578" t="s">
        <v>97</v>
      </c>
      <c r="R6" s="5"/>
      <c r="S6" s="5"/>
      <c r="T6" s="46" t="s">
        <v>98</v>
      </c>
    </row>
    <row r="7" spans="2:29" s="18" customFormat="1" ht="39.950000000000003" customHeight="1">
      <c r="B7" s="250"/>
      <c r="C7" s="269"/>
      <c r="D7" s="277"/>
      <c r="E7" s="277"/>
      <c r="F7" s="278"/>
      <c r="G7" s="279"/>
      <c r="H7" s="280"/>
      <c r="I7" s="280"/>
      <c r="J7" s="280"/>
      <c r="K7" s="280"/>
      <c r="L7" s="280"/>
      <c r="M7" s="280"/>
      <c r="N7" s="281"/>
      <c r="O7" s="251">
        <f ca="1">IF(N7="",((TODAY()-Brukerregistrering!$F7)/30),(YEAR(N7)-YEAR(Brukerregistrering!$F7))*12+MONTH(N7)-MONTH(Brukerregistrering!$F7))</f>
        <v>1518.8666666666666</v>
      </c>
      <c r="P7" s="124">
        <f>IF(Målinger!$F$4='brukerregistrering-støtteark'!$B$21,#REF!-Brukerregistrering!Q7,gevinst_bruker_nullp!DT9-Brukerregistrering!Q7)</f>
        <v>0</v>
      </c>
      <c r="Q7" s="125">
        <f>IF(Brukerregistrering!$F7="",0,'Kostnader teknologi'!J8)</f>
        <v>0</v>
      </c>
      <c r="R7" s="456"/>
      <c r="S7" s="456"/>
      <c r="T7" s="250"/>
    </row>
    <row r="8" spans="2:29" s="18" customFormat="1" ht="39.950000000000003" customHeight="1">
      <c r="B8" s="250"/>
      <c r="C8" s="263"/>
      <c r="D8" s="264"/>
      <c r="E8" s="264"/>
      <c r="F8" s="278"/>
      <c r="G8" s="266"/>
      <c r="H8" s="267"/>
      <c r="I8" s="267" t="s">
        <v>0</v>
      </c>
      <c r="J8" s="267"/>
      <c r="K8" s="267"/>
      <c r="L8" s="267"/>
      <c r="M8" s="267"/>
      <c r="N8" s="268"/>
      <c r="O8" s="251">
        <f ca="1">IF(N8="",((TODAY()-Brukerregistrering!$F8)/30),(YEAR(N8)-YEAR(Brukerregistrering!$F8))*12+MONTH(N8)-MONTH(Brukerregistrering!$F8))</f>
        <v>1518.8666666666666</v>
      </c>
      <c r="P8" s="124">
        <f>IF(Målinger!$F$4='brukerregistrering-støtteark'!$B$21,#REF!-Brukerregistrering!Q8,gevinst_bruker_nullp!DT10-Brukerregistrering!Q8)</f>
        <v>0</v>
      </c>
      <c r="Q8" s="125">
        <f>IF(Brukerregistrering!$F8="",0,'Kostnader teknologi'!J9)</f>
        <v>0</v>
      </c>
      <c r="R8" s="456"/>
      <c r="S8" s="456"/>
      <c r="T8" s="250"/>
    </row>
    <row r="9" spans="2:29" s="18" customFormat="1" ht="39.950000000000003" customHeight="1">
      <c r="B9" s="250"/>
      <c r="C9" s="269"/>
      <c r="D9" s="270"/>
      <c r="E9" s="270"/>
      <c r="F9" s="278"/>
      <c r="G9" s="272"/>
      <c r="H9" s="273"/>
      <c r="I9" s="273" t="s">
        <v>0</v>
      </c>
      <c r="J9" s="273" t="s">
        <v>0</v>
      </c>
      <c r="K9" s="273"/>
      <c r="L9" s="273"/>
      <c r="M9" s="273"/>
      <c r="N9" s="274"/>
      <c r="O9" s="251">
        <f ca="1">IF(N9="",((TODAY()-Brukerregistrering!$F9)/30),(YEAR(N9)-YEAR(Brukerregistrering!$F9))*12+MONTH(N9)-MONTH(Brukerregistrering!$F9))</f>
        <v>1518.8666666666666</v>
      </c>
      <c r="P9" s="124">
        <f>IF(Målinger!$F$4='brukerregistrering-støtteark'!$B$21,#REF!-Brukerregistrering!Q9,gevinst_bruker_nullp!DT11-Brukerregistrering!Q9)</f>
        <v>0</v>
      </c>
      <c r="Q9" s="125">
        <f>IF(Brukerregistrering!$F9="",0,'Kostnader teknologi'!J10)</f>
        <v>0</v>
      </c>
      <c r="R9" s="456"/>
      <c r="S9" s="456"/>
      <c r="T9" s="250"/>
    </row>
    <row r="10" spans="2:29" s="18" customFormat="1" ht="39.950000000000003" customHeight="1">
      <c r="B10" s="250"/>
      <c r="C10" s="263"/>
      <c r="D10" s="264"/>
      <c r="E10" s="264"/>
      <c r="F10" s="278"/>
      <c r="G10" s="266"/>
      <c r="H10" s="267"/>
      <c r="I10" s="267" t="s">
        <v>0</v>
      </c>
      <c r="J10" s="267"/>
      <c r="K10" s="267"/>
      <c r="L10" s="267"/>
      <c r="M10" s="267"/>
      <c r="N10" s="268"/>
      <c r="O10" s="251">
        <f ca="1">IF(N10="",((TODAY()-Brukerregistrering!$F10)/30),(YEAR(N10)-YEAR(Brukerregistrering!$F10))*12+MONTH(N10)-MONTH(Brukerregistrering!$F10))</f>
        <v>1518.8666666666666</v>
      </c>
      <c r="P10" s="124">
        <f>IF(Målinger!$F$4='brukerregistrering-støtteark'!$B$21,#REF!-Brukerregistrering!Q10,gevinst_bruker_nullp!DT12-Brukerregistrering!Q10)</f>
        <v>0</v>
      </c>
      <c r="Q10" s="125">
        <f>IF(Brukerregistrering!$F10="",0,'Kostnader teknologi'!J11)</f>
        <v>0</v>
      </c>
      <c r="R10" s="456"/>
      <c r="S10" s="456"/>
      <c r="T10" s="250"/>
    </row>
    <row r="11" spans="2:29" s="18" customFormat="1" ht="39.950000000000003" customHeight="1">
      <c r="B11" s="250"/>
      <c r="C11" s="269"/>
      <c r="D11" s="270"/>
      <c r="E11" s="270"/>
      <c r="F11" s="271"/>
      <c r="G11" s="272"/>
      <c r="H11" s="273"/>
      <c r="I11" s="273" t="s">
        <v>0</v>
      </c>
      <c r="J11" s="273"/>
      <c r="K11" s="273"/>
      <c r="L11" s="273"/>
      <c r="M11" s="273"/>
      <c r="N11" s="274"/>
      <c r="O11" s="251">
        <f ca="1">IF(N11="",((TODAY()-Brukerregistrering!$F11)/30),(YEAR(N11)-YEAR(Brukerregistrering!$F11))*12+MONTH(N11)-MONTH(Brukerregistrering!$F11))</f>
        <v>1518.8666666666666</v>
      </c>
      <c r="P11" s="124">
        <f>IF(Målinger!$F$4='brukerregistrering-støtteark'!$B$21,#REF!-Brukerregistrering!Q11,gevinst_bruker_nullp!DT13-Brukerregistrering!Q11)</f>
        <v>0</v>
      </c>
      <c r="Q11" s="125">
        <f>IF(Brukerregistrering!$F11="",0,'Kostnader teknologi'!J12)</f>
        <v>0</v>
      </c>
      <c r="R11" s="456"/>
      <c r="S11" s="456"/>
      <c r="T11" s="250"/>
    </row>
    <row r="12" spans="2:29" s="18" customFormat="1" ht="39.950000000000003" customHeight="1">
      <c r="B12" s="250"/>
      <c r="C12" s="263"/>
      <c r="D12" s="264"/>
      <c r="E12" s="264"/>
      <c r="F12" s="265"/>
      <c r="G12" s="266"/>
      <c r="H12" s="267"/>
      <c r="I12" s="267"/>
      <c r="J12" s="267"/>
      <c r="K12" s="267"/>
      <c r="L12" s="267"/>
      <c r="M12" s="267"/>
      <c r="N12" s="268"/>
      <c r="O12" s="251">
        <f ca="1">IF(N12="",((TODAY()-Brukerregistrering!$F12)/30),(YEAR(N12)-YEAR(Brukerregistrering!$F12))*12+MONTH(N12)-MONTH(Brukerregistrering!$F12))</f>
        <v>1518.8666666666666</v>
      </c>
      <c r="P12" s="124">
        <f>IF(Målinger!$F$4='brukerregistrering-støtteark'!$B$21,#REF!-Brukerregistrering!Q12,gevinst_bruker_nullp!DT14-Brukerregistrering!Q12)</f>
        <v>0</v>
      </c>
      <c r="Q12" s="125">
        <f>IF(Brukerregistrering!$F12="",0,'Kostnader teknologi'!J13)</f>
        <v>0</v>
      </c>
      <c r="R12" s="456"/>
      <c r="S12" s="456"/>
      <c r="T12" s="250"/>
    </row>
    <row r="13" spans="2:29" s="18" customFormat="1" ht="39.950000000000003" customHeight="1">
      <c r="B13" s="250"/>
      <c r="C13" s="269"/>
      <c r="D13" s="270"/>
      <c r="E13" s="270"/>
      <c r="F13" s="271"/>
      <c r="G13" s="272"/>
      <c r="H13" s="273"/>
      <c r="I13" s="273"/>
      <c r="J13" s="273"/>
      <c r="K13" s="273"/>
      <c r="L13" s="273"/>
      <c r="M13" s="273"/>
      <c r="N13" s="274"/>
      <c r="O13" s="251">
        <f ca="1">IF(N13="",((TODAY()-Brukerregistrering!$F13)/30),(YEAR(N13)-YEAR(Brukerregistrering!$F13))*12+MONTH(N13)-MONTH(Brukerregistrering!$F13))</f>
        <v>1518.8666666666666</v>
      </c>
      <c r="P13" s="124">
        <f>IF(Målinger!$F$4='brukerregistrering-støtteark'!$B$21,#REF!-Brukerregistrering!Q13,gevinst_bruker_nullp!DT15-Brukerregistrering!Q13)</f>
        <v>0</v>
      </c>
      <c r="Q13" s="125">
        <f>IF(Brukerregistrering!$F13="",0,'Kostnader teknologi'!J14)</f>
        <v>0</v>
      </c>
      <c r="R13" s="456"/>
      <c r="S13" s="456"/>
      <c r="T13" s="250"/>
    </row>
    <row r="14" spans="2:29" s="18" customFormat="1" ht="39.950000000000003" customHeight="1">
      <c r="B14" s="250"/>
      <c r="C14" s="263"/>
      <c r="D14" s="264"/>
      <c r="E14" s="264"/>
      <c r="F14" s="265"/>
      <c r="G14" s="266"/>
      <c r="H14" s="267"/>
      <c r="I14" s="267"/>
      <c r="J14" s="267"/>
      <c r="K14" s="267"/>
      <c r="L14" s="267"/>
      <c r="M14" s="267"/>
      <c r="N14" s="268"/>
      <c r="O14" s="251">
        <f ca="1">IF(N14="",((TODAY()-Brukerregistrering!$F14)/30),(YEAR(N14)-YEAR(Brukerregistrering!$F14))*12+MONTH(N14)-MONTH(Brukerregistrering!$F14))</f>
        <v>1518.8666666666666</v>
      </c>
      <c r="P14" s="124">
        <f>IF(Målinger!$F$4='brukerregistrering-støtteark'!$B$21,#REF!-Brukerregistrering!Q14,gevinst_bruker_nullp!DT16-Brukerregistrering!Q14)</f>
        <v>0</v>
      </c>
      <c r="Q14" s="125">
        <f>IF(Brukerregistrering!$F14="",0,'Kostnader teknologi'!J15)</f>
        <v>0</v>
      </c>
      <c r="R14" s="456"/>
      <c r="S14" s="456"/>
      <c r="T14" s="250"/>
    </row>
    <row r="15" spans="2:29" s="18" customFormat="1" ht="39.950000000000003" customHeight="1">
      <c r="B15" s="250"/>
      <c r="C15" s="269"/>
      <c r="D15" s="270"/>
      <c r="E15" s="270"/>
      <c r="F15" s="271"/>
      <c r="G15" s="272"/>
      <c r="H15" s="273"/>
      <c r="I15" s="273"/>
      <c r="J15" s="273"/>
      <c r="K15" s="273"/>
      <c r="L15" s="273"/>
      <c r="M15" s="273"/>
      <c r="N15" s="274"/>
      <c r="O15" s="251">
        <f ca="1">IF(N15="",((TODAY()-Brukerregistrering!$F15)/30),(YEAR(N15)-YEAR(Brukerregistrering!$F15))*12+MONTH(N15)-MONTH(Brukerregistrering!$F15))</f>
        <v>1518.8666666666666</v>
      </c>
      <c r="P15" s="124">
        <f>IF(Målinger!$F$4='brukerregistrering-støtteark'!$B$21,#REF!-Brukerregistrering!Q15,gevinst_bruker_nullp!DT17-Brukerregistrering!Q15)</f>
        <v>0</v>
      </c>
      <c r="Q15" s="125">
        <f>IF(Brukerregistrering!$F15="",0,'Kostnader teknologi'!J16)</f>
        <v>0</v>
      </c>
      <c r="R15" s="456"/>
      <c r="S15" s="456"/>
      <c r="T15" s="250"/>
    </row>
    <row r="16" spans="2:29" s="18" customFormat="1" ht="39.950000000000003" customHeight="1">
      <c r="B16" s="250"/>
      <c r="C16" s="263"/>
      <c r="D16" s="264"/>
      <c r="E16" s="264"/>
      <c r="F16" s="265"/>
      <c r="G16" s="266"/>
      <c r="H16" s="267"/>
      <c r="I16" s="267"/>
      <c r="J16" s="267"/>
      <c r="K16" s="267"/>
      <c r="L16" s="267"/>
      <c r="M16" s="267"/>
      <c r="N16" s="268"/>
      <c r="O16" s="251">
        <f ca="1">IF(N16="",((TODAY()-Brukerregistrering!$F16)/30),(YEAR(N16)-YEAR(Brukerregistrering!$F16))*12+MONTH(N16)-MONTH(Brukerregistrering!$F16))</f>
        <v>1518.8666666666666</v>
      </c>
      <c r="P16" s="124">
        <f>IF(Målinger!$F$4='brukerregistrering-støtteark'!$B$21,#REF!-Brukerregistrering!Q16,gevinst_bruker_nullp!DT18-Brukerregistrering!Q16)</f>
        <v>0</v>
      </c>
      <c r="Q16" s="125">
        <f>IF(Brukerregistrering!$F16="",0,'Kostnader teknologi'!J17)</f>
        <v>0</v>
      </c>
      <c r="R16" s="456"/>
      <c r="S16" s="456"/>
      <c r="T16" s="250"/>
    </row>
    <row r="17" spans="2:20" s="18" customFormat="1" ht="39.950000000000003" customHeight="1">
      <c r="B17" s="250"/>
      <c r="C17" s="269"/>
      <c r="D17" s="270"/>
      <c r="E17" s="270"/>
      <c r="F17" s="271"/>
      <c r="G17" s="272"/>
      <c r="H17" s="273"/>
      <c r="I17" s="273"/>
      <c r="J17" s="273"/>
      <c r="K17" s="273"/>
      <c r="L17" s="273"/>
      <c r="M17" s="273"/>
      <c r="N17" s="274"/>
      <c r="O17" s="251">
        <f ca="1">IF(N17="",((TODAY()-Brukerregistrering!$F17)/30),(YEAR(N17)-YEAR(Brukerregistrering!$F17))*12+MONTH(N17)-MONTH(Brukerregistrering!$F17))</f>
        <v>1518.8666666666666</v>
      </c>
      <c r="P17" s="124">
        <f>IF(Målinger!$F$4='brukerregistrering-støtteark'!$B$21,#REF!-Brukerregistrering!Q17,gevinst_bruker_nullp!DT19-Brukerregistrering!Q17)</f>
        <v>0</v>
      </c>
      <c r="Q17" s="125">
        <f>IF(Brukerregistrering!$F17="",0,'Kostnader teknologi'!J18)</f>
        <v>0</v>
      </c>
      <c r="R17" s="456"/>
      <c r="S17" s="456"/>
      <c r="T17" s="250"/>
    </row>
    <row r="18" spans="2:20" s="18" customFormat="1" ht="39.950000000000003" customHeight="1">
      <c r="B18" s="250"/>
      <c r="C18" s="263"/>
      <c r="D18" s="264"/>
      <c r="E18" s="264"/>
      <c r="F18" s="265"/>
      <c r="G18" s="266"/>
      <c r="H18" s="267"/>
      <c r="I18" s="267"/>
      <c r="J18" s="267"/>
      <c r="K18" s="267"/>
      <c r="L18" s="267"/>
      <c r="M18" s="267"/>
      <c r="N18" s="268"/>
      <c r="O18" s="251">
        <f ca="1">IF(N18="",((TODAY()-Brukerregistrering!$F18)/30),(YEAR(N18)-YEAR(Brukerregistrering!$F18))*12+MONTH(N18)-MONTH(Brukerregistrering!$F18))</f>
        <v>1518.8666666666666</v>
      </c>
      <c r="P18" s="124">
        <f>IF(Målinger!$F$4='brukerregistrering-støtteark'!$B$21,#REF!-Brukerregistrering!Q18,gevinst_bruker_nullp!DT20-Brukerregistrering!Q18)</f>
        <v>0</v>
      </c>
      <c r="Q18" s="125">
        <f>IF(Brukerregistrering!$F18="",0,'Kostnader teknologi'!J19)</f>
        <v>0</v>
      </c>
      <c r="R18" s="456"/>
      <c r="S18" s="456"/>
      <c r="T18" s="250"/>
    </row>
    <row r="19" spans="2:20" s="18" customFormat="1" ht="39.950000000000003" customHeight="1">
      <c r="B19" s="250"/>
      <c r="C19" s="269"/>
      <c r="D19" s="270"/>
      <c r="E19" s="270"/>
      <c r="F19" s="271"/>
      <c r="G19" s="272"/>
      <c r="H19" s="273"/>
      <c r="I19" s="273"/>
      <c r="J19" s="273"/>
      <c r="K19" s="273"/>
      <c r="L19" s="273"/>
      <c r="M19" s="273"/>
      <c r="N19" s="274"/>
      <c r="O19" s="251">
        <f ca="1">IF(N19="",((TODAY()-Brukerregistrering!$F19)/30),(YEAR(N19)-YEAR(Brukerregistrering!$F19))*12+MONTH(N19)-MONTH(Brukerregistrering!$F19))</f>
        <v>1518.8666666666666</v>
      </c>
      <c r="P19" s="124">
        <f>IF(Målinger!$F$4='brukerregistrering-støtteark'!$B$21,#REF!-Brukerregistrering!Q19,gevinst_bruker_nullp!DT21-Brukerregistrering!Q19)</f>
        <v>0</v>
      </c>
      <c r="Q19" s="125">
        <f>IF(Brukerregistrering!$F19="",0,'Kostnader teknologi'!J20)</f>
        <v>0</v>
      </c>
      <c r="R19" s="456"/>
      <c r="S19" s="456"/>
      <c r="T19" s="250"/>
    </row>
    <row r="20" spans="2:20" s="18" customFormat="1" ht="39.950000000000003" customHeight="1">
      <c r="B20" s="250"/>
      <c r="C20" s="263"/>
      <c r="D20" s="264"/>
      <c r="E20" s="264"/>
      <c r="F20" s="265"/>
      <c r="G20" s="266"/>
      <c r="H20" s="267"/>
      <c r="I20" s="267"/>
      <c r="J20" s="267"/>
      <c r="K20" s="267"/>
      <c r="L20" s="267"/>
      <c r="M20" s="267"/>
      <c r="N20" s="268"/>
      <c r="O20" s="49">
        <f ca="1">IF(N20="",((TODAY()-Brukerregistrering!$F20)/30),(YEAR(N20)-YEAR(Brukerregistrering!$F20))*12+MONTH(N20)-MONTH(Brukerregistrering!$F20))</f>
        <v>1518.8666666666666</v>
      </c>
      <c r="P20" s="124">
        <f>IF(Målinger!$F$4='brukerregistrering-støtteark'!$B$21,#REF!-Brukerregistrering!Q20,gevinst_bruker_nullp!DT22-Brukerregistrering!Q20)</f>
        <v>0</v>
      </c>
      <c r="Q20" s="125">
        <f>IF(Brukerregistrering!$F20="",0,'Kostnader teknologi'!J21)</f>
        <v>0</v>
      </c>
      <c r="R20" s="456"/>
      <c r="S20" s="456"/>
      <c r="T20" s="250"/>
    </row>
    <row r="21" spans="2:20" s="18" customFormat="1" ht="39.950000000000003" customHeight="1">
      <c r="B21" s="250"/>
      <c r="C21" s="269"/>
      <c r="D21" s="270"/>
      <c r="E21" s="270"/>
      <c r="F21" s="271"/>
      <c r="G21" s="272"/>
      <c r="H21" s="273"/>
      <c r="I21" s="273"/>
      <c r="J21" s="273"/>
      <c r="K21" s="273"/>
      <c r="L21" s="273"/>
      <c r="M21" s="273"/>
      <c r="N21" s="274"/>
      <c r="O21" s="49">
        <f ca="1">IF(N21="",((TODAY()-Brukerregistrering!$F21)/30),(YEAR(N21)-YEAR(Brukerregistrering!$F21))*12+MONTH(N21)-MONTH(Brukerregistrering!$F21))</f>
        <v>1518.8666666666666</v>
      </c>
      <c r="P21" s="124">
        <f>IF(Målinger!$F$4='brukerregistrering-støtteark'!$B$21,#REF!-Brukerregistrering!Q21,gevinst_bruker_nullp!DT23-Brukerregistrering!Q21)</f>
        <v>0</v>
      </c>
      <c r="Q21" s="125">
        <f>IF(Brukerregistrering!$F21="",0,'Kostnader teknologi'!J22)</f>
        <v>0</v>
      </c>
      <c r="R21" s="456"/>
      <c r="S21" s="456"/>
      <c r="T21" s="250"/>
    </row>
    <row r="22" spans="2:20" s="18" customFormat="1" ht="39.950000000000003" customHeight="1">
      <c r="B22" s="250"/>
      <c r="C22" s="263"/>
      <c r="D22" s="264"/>
      <c r="E22" s="264"/>
      <c r="F22" s="265"/>
      <c r="G22" s="266"/>
      <c r="H22" s="267"/>
      <c r="I22" s="267"/>
      <c r="J22" s="267"/>
      <c r="K22" s="267"/>
      <c r="L22" s="267"/>
      <c r="M22" s="267"/>
      <c r="N22" s="268"/>
      <c r="O22" s="49">
        <f ca="1">IF(N22="",((TODAY()-Brukerregistrering!$F22)/30),(YEAR(N22)-YEAR(Brukerregistrering!$F22))*12+MONTH(N22)-MONTH(Brukerregistrering!$F22))</f>
        <v>1518.8666666666666</v>
      </c>
      <c r="P22" s="124">
        <f>IF(Målinger!$F$4='brukerregistrering-støtteark'!$B$21,#REF!-Brukerregistrering!Q22,gevinst_bruker_nullp!DT24-Brukerregistrering!Q22)</f>
        <v>0</v>
      </c>
      <c r="Q22" s="125">
        <f>IF(Brukerregistrering!$F22="",0,'Kostnader teknologi'!J23)</f>
        <v>0</v>
      </c>
      <c r="R22" s="456"/>
      <c r="S22" s="456"/>
      <c r="T22" s="250"/>
    </row>
    <row r="23" spans="2:20" s="18" customFormat="1" ht="39.950000000000003" customHeight="1">
      <c r="B23" s="250"/>
      <c r="C23" s="269"/>
      <c r="D23" s="270"/>
      <c r="E23" s="270"/>
      <c r="F23" s="271"/>
      <c r="G23" s="272"/>
      <c r="H23" s="273"/>
      <c r="I23" s="273"/>
      <c r="J23" s="273"/>
      <c r="K23" s="273"/>
      <c r="L23" s="273"/>
      <c r="M23" s="273"/>
      <c r="N23" s="274"/>
      <c r="O23" s="49">
        <f ca="1">IF(N23="",((TODAY()-Brukerregistrering!$F23)/30),(YEAR(N23)-YEAR(Brukerregistrering!$F23))*12+MONTH(N23)-MONTH(Brukerregistrering!$F23))</f>
        <v>1518.8666666666666</v>
      </c>
      <c r="P23" s="124">
        <f>IF(Målinger!$F$4='brukerregistrering-støtteark'!$B$21,#REF!-Brukerregistrering!Q23,gevinst_bruker_nullp!DT25-Brukerregistrering!Q23)</f>
        <v>0</v>
      </c>
      <c r="Q23" s="125">
        <f>IF(Brukerregistrering!$F23="",0,'Kostnader teknologi'!J24)</f>
        <v>0</v>
      </c>
      <c r="R23" s="456"/>
      <c r="S23" s="456"/>
      <c r="T23" s="250"/>
    </row>
    <row r="24" spans="2:20" s="18" customFormat="1" ht="39.950000000000003" customHeight="1">
      <c r="B24" s="250"/>
      <c r="C24" s="263"/>
      <c r="D24" s="264"/>
      <c r="E24" s="264"/>
      <c r="F24" s="265"/>
      <c r="G24" s="266"/>
      <c r="H24" s="267"/>
      <c r="I24" s="267"/>
      <c r="J24" s="267"/>
      <c r="K24" s="267"/>
      <c r="L24" s="267"/>
      <c r="M24" s="267"/>
      <c r="N24" s="268"/>
      <c r="O24" s="49">
        <f ca="1">IF(N24="",((TODAY()-Brukerregistrering!$F24)/30),(YEAR(N24)-YEAR(Brukerregistrering!$F24))*12+MONTH(N24)-MONTH(Brukerregistrering!$F24))</f>
        <v>1518.8666666666666</v>
      </c>
      <c r="P24" s="124">
        <f>IF(Målinger!$F$4='brukerregistrering-støtteark'!$B$21,#REF!-Brukerregistrering!Q24,gevinst_bruker_nullp!DT26-Brukerregistrering!Q24)</f>
        <v>0</v>
      </c>
      <c r="Q24" s="125">
        <f>IF(Brukerregistrering!$F24="",0,'Kostnader teknologi'!J25)</f>
        <v>0</v>
      </c>
      <c r="R24" s="456"/>
      <c r="S24" s="456"/>
      <c r="T24" s="250"/>
    </row>
    <row r="25" spans="2:20" s="18" customFormat="1" ht="39.950000000000003" customHeight="1">
      <c r="B25" s="250"/>
      <c r="C25" s="269"/>
      <c r="D25" s="270"/>
      <c r="E25" s="270"/>
      <c r="F25" s="271"/>
      <c r="G25" s="272"/>
      <c r="H25" s="273"/>
      <c r="I25" s="273"/>
      <c r="J25" s="273"/>
      <c r="K25" s="273"/>
      <c r="L25" s="273"/>
      <c r="M25" s="273"/>
      <c r="N25" s="274"/>
      <c r="O25" s="49">
        <f ca="1">IF(N25="",((TODAY()-Brukerregistrering!$F25)/30),(YEAR(N25)-YEAR(Brukerregistrering!$F25))*12+MONTH(N25)-MONTH(Brukerregistrering!$F25))</f>
        <v>1518.8666666666666</v>
      </c>
      <c r="P25" s="124">
        <f>IF(Målinger!$F$4='brukerregistrering-støtteark'!$B$21,#REF!-Brukerregistrering!Q25,gevinst_bruker_nullp!DT27-Brukerregistrering!Q25)</f>
        <v>0</v>
      </c>
      <c r="Q25" s="125">
        <f>IF(Brukerregistrering!$F25="",0,'Kostnader teknologi'!J26)</f>
        <v>0</v>
      </c>
      <c r="R25" s="456"/>
      <c r="S25" s="456"/>
      <c r="T25" s="250"/>
    </row>
    <row r="26" spans="2:20" s="18" customFormat="1" ht="39.950000000000003" customHeight="1">
      <c r="B26" s="250"/>
      <c r="C26" s="263"/>
      <c r="D26" s="264"/>
      <c r="E26" s="264"/>
      <c r="F26" s="265"/>
      <c r="G26" s="266"/>
      <c r="H26" s="267"/>
      <c r="I26" s="267"/>
      <c r="J26" s="267"/>
      <c r="K26" s="267"/>
      <c r="L26" s="267"/>
      <c r="M26" s="267"/>
      <c r="N26" s="268"/>
      <c r="O26" s="49">
        <f ca="1">IF(N26="",((TODAY()-Brukerregistrering!$F26)/30),(YEAR(N26)-YEAR(Brukerregistrering!$F26))*12+MONTH(N26)-MONTH(Brukerregistrering!$F26))</f>
        <v>1518.8666666666666</v>
      </c>
      <c r="P26" s="124">
        <f>IF(Målinger!$F$4='brukerregistrering-støtteark'!$B$21,#REF!-Brukerregistrering!Q26,gevinst_bruker_nullp!DT28-Brukerregistrering!Q26)</f>
        <v>0</v>
      </c>
      <c r="Q26" s="125">
        <f>IF(Brukerregistrering!$F26="",0,'Kostnader teknologi'!J27)</f>
        <v>0</v>
      </c>
      <c r="R26" s="456"/>
      <c r="S26" s="456"/>
      <c r="T26" s="250"/>
    </row>
    <row r="27" spans="2:20" s="18" customFormat="1" ht="39.950000000000003" customHeight="1">
      <c r="B27" s="250"/>
      <c r="C27" s="269"/>
      <c r="D27" s="270"/>
      <c r="E27" s="270"/>
      <c r="F27" s="271"/>
      <c r="G27" s="272"/>
      <c r="H27" s="273"/>
      <c r="I27" s="273"/>
      <c r="J27" s="273"/>
      <c r="K27" s="273"/>
      <c r="L27" s="273"/>
      <c r="M27" s="273"/>
      <c r="N27" s="274"/>
      <c r="O27" s="49">
        <f ca="1">IF(N27="",((TODAY()-Brukerregistrering!$F27)/30),(YEAR(N27)-YEAR(Brukerregistrering!$F27))*12+MONTH(N27)-MONTH(Brukerregistrering!$F27))</f>
        <v>1518.8666666666666</v>
      </c>
      <c r="P27" s="124">
        <f>IF(Målinger!$F$4='brukerregistrering-støtteark'!$B$21,#REF!-Brukerregistrering!Q27,gevinst_bruker_nullp!DT29-Brukerregistrering!Q27)</f>
        <v>0</v>
      </c>
      <c r="Q27" s="125">
        <f>IF(Brukerregistrering!$F27="",0,'Kostnader teknologi'!J28)</f>
        <v>0</v>
      </c>
      <c r="R27" s="456"/>
      <c r="S27" s="456"/>
      <c r="T27" s="250"/>
    </row>
    <row r="28" spans="2:20" s="18" customFormat="1" ht="39.950000000000003" customHeight="1">
      <c r="B28" s="250"/>
      <c r="C28" s="263"/>
      <c r="D28" s="264"/>
      <c r="E28" s="264"/>
      <c r="F28" s="265"/>
      <c r="G28" s="266"/>
      <c r="H28" s="267"/>
      <c r="I28" s="267"/>
      <c r="J28" s="267"/>
      <c r="K28" s="267"/>
      <c r="L28" s="267"/>
      <c r="M28" s="267"/>
      <c r="N28" s="268"/>
      <c r="O28" s="49">
        <f ca="1">IF(N28="",((TODAY()-Brukerregistrering!$F28)/30),(YEAR(N28)-YEAR(Brukerregistrering!$F28))*12+MONTH(N28)-MONTH(Brukerregistrering!$F28))</f>
        <v>1518.8666666666666</v>
      </c>
      <c r="P28" s="124">
        <f>IF(Målinger!$F$4='brukerregistrering-støtteark'!$B$21,#REF!-Brukerregistrering!Q28,gevinst_bruker_nullp!DT30-Brukerregistrering!Q28)</f>
        <v>0</v>
      </c>
      <c r="Q28" s="125">
        <f>IF(Brukerregistrering!$F28="",0,'Kostnader teknologi'!J29)</f>
        <v>0</v>
      </c>
      <c r="R28" s="456"/>
      <c r="S28" s="456"/>
      <c r="T28" s="250"/>
    </row>
    <row r="29" spans="2:20" s="18" customFormat="1" ht="39.950000000000003" customHeight="1">
      <c r="B29" s="250"/>
      <c r="C29" s="269"/>
      <c r="D29" s="270"/>
      <c r="E29" s="270"/>
      <c r="F29" s="271"/>
      <c r="G29" s="272"/>
      <c r="H29" s="273"/>
      <c r="I29" s="273"/>
      <c r="J29" s="273"/>
      <c r="K29" s="273"/>
      <c r="L29" s="273"/>
      <c r="M29" s="273"/>
      <c r="N29" s="274"/>
      <c r="O29" s="49">
        <f ca="1">IF(N29="",((TODAY()-Brukerregistrering!$F29)/30),(YEAR(N29)-YEAR(Brukerregistrering!$F29))*12+MONTH(N29)-MONTH(Brukerregistrering!$F29))</f>
        <v>1518.8666666666666</v>
      </c>
      <c r="P29" s="124">
        <f>IF(Målinger!$F$4='brukerregistrering-støtteark'!$B$21,#REF!-Brukerregistrering!Q29,gevinst_bruker_nullp!DT31-Brukerregistrering!Q29)</f>
        <v>0</v>
      </c>
      <c r="Q29" s="125">
        <f>IF(Brukerregistrering!$F29="",0,'Kostnader teknologi'!J30)</f>
        <v>0</v>
      </c>
      <c r="R29" s="456"/>
      <c r="S29" s="456"/>
      <c r="T29" s="250"/>
    </row>
    <row r="30" spans="2:20" s="18" customFormat="1" ht="39.950000000000003" customHeight="1">
      <c r="B30" s="250"/>
      <c r="C30" s="263"/>
      <c r="D30" s="264"/>
      <c r="E30" s="264"/>
      <c r="F30" s="265"/>
      <c r="G30" s="266"/>
      <c r="H30" s="267"/>
      <c r="I30" s="267"/>
      <c r="J30" s="267"/>
      <c r="K30" s="267"/>
      <c r="L30" s="267"/>
      <c r="M30" s="267"/>
      <c r="N30" s="268"/>
      <c r="O30" s="49">
        <f ca="1">IF(N30="",((TODAY()-Brukerregistrering!$F30)/30),(YEAR(N30)-YEAR(Brukerregistrering!$F30))*12+MONTH(N30)-MONTH(Brukerregistrering!$F30))</f>
        <v>1518.8666666666666</v>
      </c>
      <c r="P30" s="124">
        <f>IF(Målinger!$F$4='brukerregistrering-støtteark'!$B$21,#REF!-Brukerregistrering!Q30,gevinst_bruker_nullp!DT32-Brukerregistrering!Q30)</f>
        <v>0</v>
      </c>
      <c r="Q30" s="125">
        <f>IF(Brukerregistrering!$F30="",0,'Kostnader teknologi'!J31)</f>
        <v>0</v>
      </c>
      <c r="R30" s="456"/>
      <c r="S30" s="456"/>
      <c r="T30" s="250"/>
    </row>
    <row r="31" spans="2:20" s="18" customFormat="1" ht="39.950000000000003" customHeight="1">
      <c r="B31" s="250"/>
      <c r="C31" s="269"/>
      <c r="D31" s="270"/>
      <c r="E31" s="270"/>
      <c r="F31" s="271"/>
      <c r="G31" s="272"/>
      <c r="H31" s="273"/>
      <c r="I31" s="273"/>
      <c r="J31" s="273"/>
      <c r="K31" s="273"/>
      <c r="L31" s="273"/>
      <c r="M31" s="273"/>
      <c r="N31" s="274"/>
      <c r="O31" s="49">
        <f ca="1">IF(N31="",((TODAY()-Brukerregistrering!$F31)/30),(YEAR(N31)-YEAR(Brukerregistrering!$F31))*12+MONTH(N31)-MONTH(Brukerregistrering!$F31))</f>
        <v>1518.8666666666666</v>
      </c>
      <c r="P31" s="124">
        <f>IF(Målinger!$F$4='brukerregistrering-støtteark'!$B$21,#REF!-Brukerregistrering!Q31,gevinst_bruker_nullp!DT33-Brukerregistrering!Q31)</f>
        <v>0</v>
      </c>
      <c r="Q31" s="125">
        <f>IF(Brukerregistrering!$F31="",0,'Kostnader teknologi'!J32)</f>
        <v>0</v>
      </c>
      <c r="R31" s="456"/>
      <c r="S31" s="456"/>
      <c r="T31" s="250"/>
    </row>
    <row r="32" spans="2:20" s="18" customFormat="1" ht="39.950000000000003" customHeight="1">
      <c r="B32" s="250"/>
      <c r="C32" s="263"/>
      <c r="D32" s="264"/>
      <c r="E32" s="264"/>
      <c r="F32" s="265"/>
      <c r="G32" s="266"/>
      <c r="H32" s="267"/>
      <c r="I32" s="267"/>
      <c r="J32" s="267"/>
      <c r="K32" s="267"/>
      <c r="L32" s="267"/>
      <c r="M32" s="267"/>
      <c r="N32" s="268"/>
      <c r="O32" s="49">
        <f ca="1">IF(N32="",((TODAY()-Brukerregistrering!$F32)/30),(YEAR(N32)-YEAR(Brukerregistrering!$F32))*12+MONTH(N32)-MONTH(Brukerregistrering!$F32))</f>
        <v>1518.8666666666666</v>
      </c>
      <c r="P32" s="124">
        <f>IF(Målinger!$F$4='brukerregistrering-støtteark'!$B$21,#REF!-Brukerregistrering!Q32,gevinst_bruker_nullp!DT34-Brukerregistrering!Q32)</f>
        <v>0</v>
      </c>
      <c r="Q32" s="125">
        <f>IF(Brukerregistrering!$F32="",0,'Kostnader teknologi'!J33)</f>
        <v>0</v>
      </c>
      <c r="R32" s="456"/>
      <c r="S32" s="456"/>
      <c r="T32" s="250"/>
    </row>
    <row r="33" spans="2:20" s="18" customFormat="1" ht="39.950000000000003" customHeight="1">
      <c r="B33" s="250"/>
      <c r="C33" s="269"/>
      <c r="D33" s="270"/>
      <c r="E33" s="270"/>
      <c r="F33" s="271"/>
      <c r="G33" s="272"/>
      <c r="H33" s="273"/>
      <c r="I33" s="273"/>
      <c r="J33" s="273"/>
      <c r="K33" s="273"/>
      <c r="L33" s="273"/>
      <c r="M33" s="273"/>
      <c r="N33" s="274"/>
      <c r="O33" s="49">
        <f ca="1">IF(N33="",((TODAY()-Brukerregistrering!$F33)/30),(YEAR(N33)-YEAR(Brukerregistrering!$F33))*12+MONTH(N33)-MONTH(Brukerregistrering!$F33))</f>
        <v>1518.8666666666666</v>
      </c>
      <c r="P33" s="124">
        <f>IF(Målinger!$F$4='brukerregistrering-støtteark'!$B$21,#REF!-Brukerregistrering!Q33,gevinst_bruker_nullp!DT35-Brukerregistrering!Q33)</f>
        <v>0</v>
      </c>
      <c r="Q33" s="125">
        <f>IF(Brukerregistrering!$F33="",0,'Kostnader teknologi'!J34)</f>
        <v>0</v>
      </c>
      <c r="R33" s="456"/>
      <c r="S33" s="456"/>
      <c r="T33" s="250"/>
    </row>
    <row r="34" spans="2:20" s="18" customFormat="1" ht="39.950000000000003" customHeight="1">
      <c r="B34" s="250"/>
      <c r="C34" s="263"/>
      <c r="D34" s="264"/>
      <c r="E34" s="264"/>
      <c r="F34" s="265"/>
      <c r="G34" s="266"/>
      <c r="H34" s="267"/>
      <c r="I34" s="267"/>
      <c r="J34" s="267"/>
      <c r="K34" s="267"/>
      <c r="L34" s="267"/>
      <c r="M34" s="267"/>
      <c r="N34" s="268"/>
      <c r="O34" s="49">
        <f ca="1">IF(N34="",((TODAY()-Brukerregistrering!$F34)/30),(YEAR(N34)-YEAR(Brukerregistrering!$F34))*12+MONTH(N34)-MONTH(Brukerregistrering!$F34))</f>
        <v>1518.8666666666666</v>
      </c>
      <c r="P34" s="124">
        <f>IF(Målinger!$F$4='brukerregistrering-støtteark'!$B$21,#REF!-Brukerregistrering!Q34,gevinst_bruker_nullp!DT36-Brukerregistrering!Q34)</f>
        <v>0</v>
      </c>
      <c r="Q34" s="125">
        <f>IF(Brukerregistrering!$F34="",0,'Kostnader teknologi'!J35)</f>
        <v>0</v>
      </c>
      <c r="R34" s="456"/>
      <c r="S34" s="456"/>
      <c r="T34" s="250"/>
    </row>
    <row r="35" spans="2:20" s="18" customFormat="1" ht="39.950000000000003" customHeight="1">
      <c r="B35" s="250"/>
      <c r="C35" s="269"/>
      <c r="D35" s="270"/>
      <c r="E35" s="270"/>
      <c r="F35" s="271"/>
      <c r="G35" s="272"/>
      <c r="H35" s="273"/>
      <c r="I35" s="273"/>
      <c r="J35" s="273"/>
      <c r="K35" s="273"/>
      <c r="L35" s="273"/>
      <c r="M35" s="273"/>
      <c r="N35" s="274"/>
      <c r="O35" s="49">
        <f ca="1">IF(N35="",((TODAY()-Brukerregistrering!$F35)/30),(YEAR(N35)-YEAR(Brukerregistrering!$F35))*12+MONTH(N35)-MONTH(Brukerregistrering!$F35))</f>
        <v>1518.8666666666666</v>
      </c>
      <c r="P35" s="124">
        <f>IF(Målinger!$F$4='brukerregistrering-støtteark'!$B$21,#REF!-Brukerregistrering!Q35,gevinst_bruker_nullp!DT37-Brukerregistrering!Q35)</f>
        <v>0</v>
      </c>
      <c r="Q35" s="125">
        <f>IF(Brukerregistrering!$F35="",0,'Kostnader teknologi'!J36)</f>
        <v>0</v>
      </c>
      <c r="R35" s="456"/>
      <c r="S35" s="456"/>
      <c r="T35" s="250"/>
    </row>
    <row r="36" spans="2:20" s="18" customFormat="1" ht="39.950000000000003" customHeight="1">
      <c r="B36" s="250"/>
      <c r="C36" s="263"/>
      <c r="D36" s="264"/>
      <c r="E36" s="264"/>
      <c r="F36" s="265"/>
      <c r="G36" s="266"/>
      <c r="H36" s="267"/>
      <c r="I36" s="267"/>
      <c r="J36" s="267"/>
      <c r="K36" s="267"/>
      <c r="L36" s="267"/>
      <c r="M36" s="267"/>
      <c r="N36" s="268"/>
      <c r="O36" s="49">
        <f ca="1">IF(N36="",((TODAY()-Brukerregistrering!$F36)/30),(YEAR(N36)-YEAR(Brukerregistrering!$F36))*12+MONTH(N36)-MONTH(Brukerregistrering!$F36))</f>
        <v>1518.8666666666666</v>
      </c>
      <c r="P36" s="124">
        <f>IF(Målinger!$F$4='brukerregistrering-støtteark'!$B$21,#REF!-Brukerregistrering!Q36,gevinst_bruker_nullp!DT38-Brukerregistrering!Q36)</f>
        <v>0</v>
      </c>
      <c r="Q36" s="125">
        <f>IF(Brukerregistrering!$F36="",0,'Kostnader teknologi'!J37)</f>
        <v>0</v>
      </c>
      <c r="R36" s="456"/>
      <c r="S36" s="456"/>
      <c r="T36" s="250"/>
    </row>
    <row r="37" spans="2:20" s="18" customFormat="1" ht="39.950000000000003" customHeight="1">
      <c r="B37" s="250"/>
      <c r="C37" s="269"/>
      <c r="D37" s="270"/>
      <c r="E37" s="270"/>
      <c r="F37" s="271"/>
      <c r="G37" s="272"/>
      <c r="H37" s="273"/>
      <c r="I37" s="273"/>
      <c r="J37" s="273"/>
      <c r="K37" s="273"/>
      <c r="L37" s="273"/>
      <c r="M37" s="273"/>
      <c r="N37" s="274"/>
      <c r="O37" s="49">
        <f ca="1">IF(N37="",((TODAY()-Brukerregistrering!$F37)/30),(YEAR(N37)-YEAR(Brukerregistrering!$F37))*12+MONTH(N37)-MONTH(Brukerregistrering!$F37))</f>
        <v>1518.8666666666666</v>
      </c>
      <c r="P37" s="124">
        <f>IF(Målinger!$F$4='brukerregistrering-støtteark'!$B$21,#REF!-Brukerregistrering!Q37,gevinst_bruker_nullp!DT39-Brukerregistrering!Q37)</f>
        <v>0</v>
      </c>
      <c r="Q37" s="125">
        <f>IF(Brukerregistrering!$F37="",0,'Kostnader teknologi'!J38)</f>
        <v>0</v>
      </c>
      <c r="R37" s="456"/>
      <c r="S37" s="456"/>
      <c r="T37" s="250"/>
    </row>
    <row r="38" spans="2:20" s="18" customFormat="1" ht="39.950000000000003" customHeight="1">
      <c r="B38" s="250"/>
      <c r="C38" s="263"/>
      <c r="D38" s="264"/>
      <c r="E38" s="264"/>
      <c r="F38" s="265"/>
      <c r="G38" s="266"/>
      <c r="H38" s="267"/>
      <c r="I38" s="267"/>
      <c r="J38" s="267"/>
      <c r="K38" s="267"/>
      <c r="L38" s="267"/>
      <c r="M38" s="267"/>
      <c r="N38" s="268"/>
      <c r="O38" s="49">
        <f ca="1">IF(N38="",((TODAY()-Brukerregistrering!$F38)/30),(YEAR(N38)-YEAR(Brukerregistrering!$F38))*12+MONTH(N38)-MONTH(Brukerregistrering!$F38))</f>
        <v>1518.8666666666666</v>
      </c>
      <c r="P38" s="124">
        <f>IF(Målinger!$F$4='brukerregistrering-støtteark'!$B$21,#REF!-Brukerregistrering!Q38,gevinst_bruker_nullp!DT40-Brukerregistrering!Q38)</f>
        <v>0</v>
      </c>
      <c r="Q38" s="125">
        <f>IF(Brukerregistrering!$F38="",0,'Kostnader teknologi'!J39)</f>
        <v>0</v>
      </c>
      <c r="R38" s="456"/>
      <c r="S38" s="456"/>
      <c r="T38" s="250"/>
    </row>
    <row r="39" spans="2:20" s="18" customFormat="1" ht="39.950000000000003" customHeight="1">
      <c r="B39" s="250"/>
      <c r="C39" s="269"/>
      <c r="D39" s="270"/>
      <c r="E39" s="270"/>
      <c r="F39" s="271"/>
      <c r="G39" s="272"/>
      <c r="H39" s="273"/>
      <c r="I39" s="273"/>
      <c r="J39" s="273"/>
      <c r="K39" s="273"/>
      <c r="L39" s="273"/>
      <c r="M39" s="273"/>
      <c r="N39" s="274"/>
      <c r="O39" s="49">
        <f ca="1">IF(N39="",((TODAY()-Brukerregistrering!$F39)/30),(YEAR(N39)-YEAR(Brukerregistrering!$F39))*12+MONTH(N39)-MONTH(Brukerregistrering!$F39))</f>
        <v>1518.8666666666666</v>
      </c>
      <c r="P39" s="124">
        <f>IF(Målinger!$F$4='brukerregistrering-støtteark'!$B$21,#REF!-Brukerregistrering!Q39,gevinst_bruker_nullp!DT41-Brukerregistrering!Q39)</f>
        <v>0</v>
      </c>
      <c r="Q39" s="125">
        <f>IF(Brukerregistrering!$F39="",0,'Kostnader teknologi'!J40)</f>
        <v>0</v>
      </c>
      <c r="R39" s="456"/>
      <c r="S39" s="456"/>
      <c r="T39" s="250"/>
    </row>
    <row r="40" spans="2:20" s="18" customFormat="1" ht="39.950000000000003" customHeight="1">
      <c r="B40" s="250"/>
      <c r="C40" s="263"/>
      <c r="D40" s="264"/>
      <c r="E40" s="264"/>
      <c r="F40" s="265"/>
      <c r="G40" s="266"/>
      <c r="H40" s="267"/>
      <c r="I40" s="267"/>
      <c r="J40" s="267"/>
      <c r="K40" s="267"/>
      <c r="L40" s="267"/>
      <c r="M40" s="267"/>
      <c r="N40" s="268"/>
      <c r="O40" s="49">
        <f ca="1">IF(N40="",((TODAY()-Brukerregistrering!$F40)/30),(YEAR(N40)-YEAR(Brukerregistrering!$F40))*12+MONTH(N40)-MONTH(Brukerregistrering!$F40))</f>
        <v>1518.8666666666666</v>
      </c>
      <c r="P40" s="124">
        <f>IF(Målinger!$F$4='brukerregistrering-støtteark'!$B$21,#REF!-Brukerregistrering!Q40,gevinst_bruker_nullp!DT42-Brukerregistrering!Q40)</f>
        <v>0</v>
      </c>
      <c r="Q40" s="125">
        <f>IF(Brukerregistrering!$F40="",0,'Kostnader teknologi'!J41)</f>
        <v>0</v>
      </c>
      <c r="R40" s="456"/>
      <c r="S40" s="456"/>
      <c r="T40" s="250"/>
    </row>
    <row r="41" spans="2:20" s="18" customFormat="1" ht="39.950000000000003" customHeight="1">
      <c r="B41" s="250"/>
      <c r="C41" s="269"/>
      <c r="D41" s="270"/>
      <c r="E41" s="270"/>
      <c r="F41" s="271"/>
      <c r="G41" s="272"/>
      <c r="H41" s="273"/>
      <c r="I41" s="273"/>
      <c r="J41" s="273"/>
      <c r="K41" s="273"/>
      <c r="L41" s="273"/>
      <c r="M41" s="273"/>
      <c r="N41" s="274"/>
      <c r="O41" s="49">
        <f ca="1">IF(N41="",((TODAY()-Brukerregistrering!$F41)/30),(YEAR(N41)-YEAR(Brukerregistrering!$F41))*12+MONTH(N41)-MONTH(Brukerregistrering!$F41))</f>
        <v>1518.8666666666666</v>
      </c>
      <c r="P41" s="124">
        <f>IF(Målinger!$F$4='brukerregistrering-støtteark'!$B$21,#REF!-Brukerregistrering!Q41,gevinst_bruker_nullp!DT43-Brukerregistrering!Q41)</f>
        <v>0</v>
      </c>
      <c r="Q41" s="125">
        <f>IF(Brukerregistrering!$F41="",0,'Kostnader teknologi'!J42)</f>
        <v>0</v>
      </c>
      <c r="R41" s="456"/>
      <c r="S41" s="456"/>
      <c r="T41" s="250"/>
    </row>
    <row r="42" spans="2:20" s="18" customFormat="1" ht="39.950000000000003" customHeight="1">
      <c r="B42" s="250"/>
      <c r="C42" s="263"/>
      <c r="D42" s="264"/>
      <c r="E42" s="264"/>
      <c r="F42" s="265"/>
      <c r="G42" s="266"/>
      <c r="H42" s="267"/>
      <c r="I42" s="267"/>
      <c r="J42" s="267"/>
      <c r="K42" s="267"/>
      <c r="L42" s="267"/>
      <c r="M42" s="267"/>
      <c r="N42" s="268"/>
      <c r="O42" s="49">
        <f ca="1">IF(N42="",((TODAY()-Brukerregistrering!$F42)/30),(YEAR(N42)-YEAR(Brukerregistrering!$F42))*12+MONTH(N42)-MONTH(Brukerregistrering!$F42))</f>
        <v>1518.8666666666666</v>
      </c>
      <c r="P42" s="124">
        <f>IF(Målinger!$F$4='brukerregistrering-støtteark'!$B$21,#REF!-Brukerregistrering!Q42,gevinst_bruker_nullp!DT44-Brukerregistrering!Q42)</f>
        <v>0</v>
      </c>
      <c r="Q42" s="125">
        <f>IF(Brukerregistrering!$F42="",0,'Kostnader teknologi'!J43)</f>
        <v>0</v>
      </c>
      <c r="R42" s="456"/>
      <c r="S42" s="456"/>
      <c r="T42" s="250"/>
    </row>
    <row r="43" spans="2:20" s="18" customFormat="1" ht="39.950000000000003" customHeight="1">
      <c r="B43" s="250"/>
      <c r="C43" s="269"/>
      <c r="D43" s="270"/>
      <c r="E43" s="270"/>
      <c r="F43" s="271"/>
      <c r="G43" s="272"/>
      <c r="H43" s="273"/>
      <c r="I43" s="273"/>
      <c r="J43" s="273"/>
      <c r="K43" s="273"/>
      <c r="L43" s="273"/>
      <c r="M43" s="273"/>
      <c r="N43" s="274"/>
      <c r="O43" s="49">
        <f ca="1">IF(N43="",((TODAY()-Brukerregistrering!$F43)/30),(YEAR(N43)-YEAR(Brukerregistrering!$F43))*12+MONTH(N43)-MONTH(Brukerregistrering!$F43))</f>
        <v>1518.8666666666666</v>
      </c>
      <c r="P43" s="124">
        <f>IF(Målinger!$F$4='brukerregistrering-støtteark'!$B$21,#REF!-Brukerregistrering!Q43,gevinst_bruker_nullp!DT45-Brukerregistrering!Q43)</f>
        <v>0</v>
      </c>
      <c r="Q43" s="125">
        <f>IF(Brukerregistrering!$F43="",0,'Kostnader teknologi'!J44)</f>
        <v>0</v>
      </c>
      <c r="R43" s="456"/>
      <c r="S43" s="456"/>
      <c r="T43" s="250"/>
    </row>
    <row r="44" spans="2:20" s="18" customFormat="1" ht="39.950000000000003" customHeight="1">
      <c r="B44" s="250"/>
      <c r="C44" s="263"/>
      <c r="D44" s="264"/>
      <c r="E44" s="264"/>
      <c r="F44" s="265"/>
      <c r="G44" s="266"/>
      <c r="H44" s="267"/>
      <c r="I44" s="267"/>
      <c r="J44" s="267"/>
      <c r="K44" s="267"/>
      <c r="L44" s="267"/>
      <c r="M44" s="267"/>
      <c r="N44" s="268"/>
      <c r="O44" s="49">
        <f ca="1">IF(N44="",((TODAY()-Brukerregistrering!$F44)/30),(YEAR(N44)-YEAR(Brukerregistrering!$F44))*12+MONTH(N44)-MONTH(Brukerregistrering!$F44))</f>
        <v>1518.8666666666666</v>
      </c>
      <c r="P44" s="124">
        <f>IF(Målinger!$F$4='brukerregistrering-støtteark'!$B$21,#REF!-Brukerregistrering!Q44,gevinst_bruker_nullp!DT46-Brukerregistrering!Q44)</f>
        <v>0</v>
      </c>
      <c r="Q44" s="125">
        <f>IF(Brukerregistrering!$F44="",0,'Kostnader teknologi'!J45)</f>
        <v>0</v>
      </c>
      <c r="R44" s="456"/>
      <c r="S44" s="456"/>
      <c r="T44" s="250"/>
    </row>
    <row r="45" spans="2:20" s="18" customFormat="1" ht="39.950000000000003" customHeight="1">
      <c r="B45" s="250"/>
      <c r="C45" s="269"/>
      <c r="D45" s="270"/>
      <c r="E45" s="270"/>
      <c r="F45" s="271"/>
      <c r="G45" s="272"/>
      <c r="H45" s="273"/>
      <c r="I45" s="273"/>
      <c r="J45" s="273"/>
      <c r="K45" s="273"/>
      <c r="L45" s="273"/>
      <c r="M45" s="273"/>
      <c r="N45" s="274"/>
      <c r="O45" s="49">
        <f ca="1">IF(N45="",((TODAY()-Brukerregistrering!$F45)/30),(YEAR(N45)-YEAR(Brukerregistrering!$F45))*12+MONTH(N45)-MONTH(Brukerregistrering!$F45))</f>
        <v>1518.8666666666666</v>
      </c>
      <c r="P45" s="124">
        <f>IF(Målinger!$F$4='brukerregistrering-støtteark'!$B$21,#REF!-Brukerregistrering!Q45,gevinst_bruker_nullp!DT47-Brukerregistrering!Q45)</f>
        <v>0</v>
      </c>
      <c r="Q45" s="125">
        <f>IF(Brukerregistrering!$F45="",0,'Kostnader teknologi'!J46)</f>
        <v>0</v>
      </c>
      <c r="R45" s="456"/>
      <c r="S45" s="456"/>
      <c r="T45" s="250"/>
    </row>
    <row r="46" spans="2:20" s="18" customFormat="1" ht="39.950000000000003" customHeight="1">
      <c r="B46" s="250"/>
      <c r="C46" s="263"/>
      <c r="D46" s="264"/>
      <c r="E46" s="264"/>
      <c r="F46" s="265"/>
      <c r="G46" s="266"/>
      <c r="H46" s="267"/>
      <c r="I46" s="267"/>
      <c r="J46" s="267"/>
      <c r="K46" s="267"/>
      <c r="L46" s="267"/>
      <c r="M46" s="267"/>
      <c r="N46" s="268"/>
      <c r="O46" s="49">
        <f ca="1">IF(N46="",((TODAY()-Brukerregistrering!$F46)/30),(YEAR(N46)-YEAR(Brukerregistrering!$F46))*12+MONTH(N46)-MONTH(Brukerregistrering!$F46))</f>
        <v>1518.8666666666666</v>
      </c>
      <c r="P46" s="124">
        <f>IF(Målinger!$F$4='brukerregistrering-støtteark'!$B$21,#REF!-Brukerregistrering!Q46,gevinst_bruker_nullp!DT48-Brukerregistrering!Q46)</f>
        <v>0</v>
      </c>
      <c r="Q46" s="125">
        <f>IF(Brukerregistrering!$F46="",0,'Kostnader teknologi'!J47)</f>
        <v>0</v>
      </c>
      <c r="R46" s="456"/>
      <c r="S46" s="456"/>
      <c r="T46" s="250"/>
    </row>
    <row r="47" spans="2:20" s="18" customFormat="1" ht="39.950000000000003" customHeight="1">
      <c r="B47" s="250"/>
      <c r="C47" s="269"/>
      <c r="D47" s="270"/>
      <c r="E47" s="270"/>
      <c r="F47" s="271"/>
      <c r="G47" s="272"/>
      <c r="H47" s="273"/>
      <c r="I47" s="273"/>
      <c r="J47" s="273"/>
      <c r="K47" s="273"/>
      <c r="L47" s="273"/>
      <c r="M47" s="273"/>
      <c r="N47" s="274"/>
      <c r="O47" s="49">
        <f ca="1">IF(N47="",((TODAY()-Brukerregistrering!$F47)/30),(YEAR(N47)-YEAR(Brukerregistrering!$F47))*12+MONTH(N47)-MONTH(Brukerregistrering!$F47))</f>
        <v>1518.8666666666666</v>
      </c>
      <c r="P47" s="124">
        <f>IF(Målinger!$F$4='brukerregistrering-støtteark'!$B$21,#REF!-Brukerregistrering!Q47,gevinst_bruker_nullp!DT49-Brukerregistrering!Q47)</f>
        <v>0</v>
      </c>
      <c r="Q47" s="125">
        <f>IF(Brukerregistrering!$F47="",0,'Kostnader teknologi'!J48)</f>
        <v>0</v>
      </c>
      <c r="R47" s="456"/>
      <c r="S47" s="456"/>
      <c r="T47" s="250"/>
    </row>
    <row r="48" spans="2:20" s="18" customFormat="1" ht="39.950000000000003" customHeight="1">
      <c r="B48" s="250"/>
      <c r="C48" s="263"/>
      <c r="D48" s="264"/>
      <c r="E48" s="264"/>
      <c r="F48" s="265"/>
      <c r="G48" s="266"/>
      <c r="H48" s="267"/>
      <c r="I48" s="267"/>
      <c r="J48" s="267"/>
      <c r="K48" s="267"/>
      <c r="L48" s="267"/>
      <c r="M48" s="267"/>
      <c r="N48" s="268"/>
      <c r="O48" s="49">
        <f ca="1">IF(N48="",((TODAY()-Brukerregistrering!$F48)/30),(YEAR(N48)-YEAR(Brukerregistrering!$F48))*12+MONTH(N48)-MONTH(Brukerregistrering!$F48))</f>
        <v>1518.8666666666666</v>
      </c>
      <c r="P48" s="124">
        <f>IF(Målinger!$F$4='brukerregistrering-støtteark'!$B$21,#REF!-Brukerregistrering!Q48,gevinst_bruker_nullp!DT50-Brukerregistrering!Q48)</f>
        <v>0</v>
      </c>
      <c r="Q48" s="125">
        <f>IF(Brukerregistrering!$F48="",0,'Kostnader teknologi'!J49)</f>
        <v>0</v>
      </c>
      <c r="R48" s="456"/>
      <c r="S48" s="456"/>
      <c r="T48" s="250"/>
    </row>
    <row r="49" spans="2:20" s="18" customFormat="1" ht="39.950000000000003" customHeight="1">
      <c r="B49" s="250"/>
      <c r="C49" s="269"/>
      <c r="D49" s="270"/>
      <c r="E49" s="270"/>
      <c r="F49" s="271"/>
      <c r="G49" s="272"/>
      <c r="H49" s="273"/>
      <c r="I49" s="273"/>
      <c r="J49" s="273"/>
      <c r="K49" s="273"/>
      <c r="L49" s="273"/>
      <c r="M49" s="273"/>
      <c r="N49" s="274"/>
      <c r="O49" s="49">
        <f ca="1">IF(N49="",((TODAY()-Brukerregistrering!$F49)/30),(YEAR(N49)-YEAR(Brukerregistrering!$F49))*12+MONTH(N49)-MONTH(Brukerregistrering!$F49))</f>
        <v>1518.8666666666666</v>
      </c>
      <c r="P49" s="124">
        <f>IF(Målinger!$F$4='brukerregistrering-støtteark'!$B$21,#REF!-Brukerregistrering!Q49,gevinst_bruker_nullp!DT51-Brukerregistrering!Q49)</f>
        <v>0</v>
      </c>
      <c r="Q49" s="125">
        <f>IF(Brukerregistrering!$F49="",0,'Kostnader teknologi'!J50)</f>
        <v>0</v>
      </c>
      <c r="R49" s="456"/>
      <c r="S49" s="456"/>
      <c r="T49" s="250"/>
    </row>
    <row r="50" spans="2:20" s="18" customFormat="1" ht="39.950000000000003" customHeight="1">
      <c r="B50" s="250"/>
      <c r="C50" s="263"/>
      <c r="D50" s="264"/>
      <c r="E50" s="264"/>
      <c r="F50" s="265"/>
      <c r="G50" s="266"/>
      <c r="H50" s="267"/>
      <c r="I50" s="267"/>
      <c r="J50" s="267"/>
      <c r="K50" s="267"/>
      <c r="L50" s="267"/>
      <c r="M50" s="267"/>
      <c r="N50" s="268"/>
      <c r="O50" s="49">
        <f ca="1">IF(N50="",((TODAY()-Brukerregistrering!$F50)/30),(YEAR(N50)-YEAR(Brukerregistrering!$F50))*12+MONTH(N50)-MONTH(Brukerregistrering!$F50))</f>
        <v>1518.8666666666666</v>
      </c>
      <c r="P50" s="124">
        <f>IF(Målinger!$F$4='brukerregistrering-støtteark'!$B$21,#REF!-Brukerregistrering!Q50,gevinst_bruker_nullp!DT52-Brukerregistrering!Q50)</f>
        <v>0</v>
      </c>
      <c r="Q50" s="125">
        <f>IF(Brukerregistrering!$F50="",0,'Kostnader teknologi'!J51)</f>
        <v>0</v>
      </c>
      <c r="R50" s="456"/>
      <c r="S50" s="456"/>
      <c r="T50" s="250"/>
    </row>
    <row r="51" spans="2:20" s="18" customFormat="1" ht="39.950000000000003" customHeight="1">
      <c r="B51" s="250"/>
      <c r="C51" s="269"/>
      <c r="D51" s="270"/>
      <c r="E51" s="270"/>
      <c r="F51" s="271"/>
      <c r="G51" s="272"/>
      <c r="H51" s="273"/>
      <c r="I51" s="273"/>
      <c r="J51" s="273"/>
      <c r="K51" s="273"/>
      <c r="L51" s="273"/>
      <c r="M51" s="273"/>
      <c r="N51" s="274"/>
      <c r="O51" s="49">
        <f ca="1">IF(N51="",((TODAY()-Brukerregistrering!$F51)/30),(YEAR(N51)-YEAR(Brukerregistrering!$F51))*12+MONTH(N51)-MONTH(Brukerregistrering!$F51))</f>
        <v>1518.8666666666666</v>
      </c>
      <c r="P51" s="124">
        <f>IF(Målinger!$F$4='brukerregistrering-støtteark'!$B$21,#REF!-Brukerregistrering!Q51,gevinst_bruker_nullp!DT53-Brukerregistrering!Q51)</f>
        <v>0</v>
      </c>
      <c r="Q51" s="125">
        <f>IF(Brukerregistrering!$F51="",0,'Kostnader teknologi'!J52)</f>
        <v>0</v>
      </c>
      <c r="R51" s="456"/>
      <c r="S51" s="456"/>
      <c r="T51" s="250"/>
    </row>
    <row r="52" spans="2:20" s="18" customFormat="1" ht="39.950000000000003" customHeight="1">
      <c r="B52" s="250"/>
      <c r="C52" s="263"/>
      <c r="D52" s="264"/>
      <c r="E52" s="264"/>
      <c r="F52" s="265"/>
      <c r="G52" s="266"/>
      <c r="H52" s="267"/>
      <c r="I52" s="267"/>
      <c r="J52" s="267"/>
      <c r="K52" s="267"/>
      <c r="L52" s="267"/>
      <c r="M52" s="267"/>
      <c r="N52" s="268"/>
      <c r="O52" s="49">
        <f ca="1">IF(N52="",((TODAY()-Brukerregistrering!$F52)/30),(YEAR(N52)-YEAR(Brukerregistrering!$F52))*12+MONTH(N52)-MONTH(Brukerregistrering!$F52))</f>
        <v>1518.8666666666666</v>
      </c>
      <c r="P52" s="124">
        <f>IF(Målinger!$F$4='brukerregistrering-støtteark'!$B$21,#REF!-Brukerregistrering!Q52,gevinst_bruker_nullp!DT54-Brukerregistrering!Q52)</f>
        <v>0</v>
      </c>
      <c r="Q52" s="125">
        <f>IF(Brukerregistrering!$F52="",0,'Kostnader teknologi'!J53)</f>
        <v>0</v>
      </c>
      <c r="R52" s="456"/>
      <c r="S52" s="456"/>
      <c r="T52" s="250"/>
    </row>
    <row r="53" spans="2:20" s="18" customFormat="1" ht="39.950000000000003" customHeight="1">
      <c r="B53" s="250"/>
      <c r="C53" s="269"/>
      <c r="D53" s="270"/>
      <c r="E53" s="270"/>
      <c r="F53" s="271"/>
      <c r="G53" s="272"/>
      <c r="H53" s="273"/>
      <c r="I53" s="273"/>
      <c r="J53" s="273"/>
      <c r="K53" s="273"/>
      <c r="L53" s="273"/>
      <c r="M53" s="273"/>
      <c r="N53" s="274"/>
      <c r="O53" s="49">
        <f ca="1">IF(N53="",((TODAY()-Brukerregistrering!$F53)/30),(YEAR(N53)-YEAR(Brukerregistrering!$F53))*12+MONTH(N53)-MONTH(Brukerregistrering!$F53))</f>
        <v>1518.8666666666666</v>
      </c>
      <c r="P53" s="124">
        <f>IF(Målinger!$F$4='brukerregistrering-støtteark'!$B$21,#REF!-Brukerregistrering!Q53,gevinst_bruker_nullp!DT55-Brukerregistrering!Q53)</f>
        <v>0</v>
      </c>
      <c r="Q53" s="125">
        <f>IF(Brukerregistrering!$F53="",0,'Kostnader teknologi'!J54)</f>
        <v>0</v>
      </c>
      <c r="R53" s="456"/>
      <c r="S53" s="456"/>
      <c r="T53" s="250"/>
    </row>
    <row r="54" spans="2:20" s="18" customFormat="1" ht="39.950000000000003" customHeight="1">
      <c r="B54" s="250"/>
      <c r="C54" s="263"/>
      <c r="D54" s="264"/>
      <c r="E54" s="264"/>
      <c r="F54" s="265"/>
      <c r="G54" s="266"/>
      <c r="H54" s="267"/>
      <c r="I54" s="267"/>
      <c r="J54" s="267"/>
      <c r="K54" s="267"/>
      <c r="L54" s="267"/>
      <c r="M54" s="267"/>
      <c r="N54" s="268"/>
      <c r="O54" s="49">
        <f ca="1">IF(N54="",((TODAY()-Brukerregistrering!$F54)/30),(YEAR(N54)-YEAR(Brukerregistrering!$F54))*12+MONTH(N54)-MONTH(Brukerregistrering!$F54))</f>
        <v>1518.8666666666666</v>
      </c>
      <c r="P54" s="124">
        <f>IF(Målinger!$F$4='brukerregistrering-støtteark'!$B$21,#REF!-Brukerregistrering!Q54,gevinst_bruker_nullp!DT56-Brukerregistrering!Q54)</f>
        <v>0</v>
      </c>
      <c r="Q54" s="125">
        <f>IF(Brukerregistrering!$F54="",0,'Kostnader teknologi'!J55)</f>
        <v>0</v>
      </c>
      <c r="R54" s="456"/>
      <c r="S54" s="456"/>
      <c r="T54" s="250"/>
    </row>
    <row r="55" spans="2:20" s="18" customFormat="1" ht="39.950000000000003" customHeight="1">
      <c r="B55" s="250"/>
      <c r="C55" s="269"/>
      <c r="D55" s="270"/>
      <c r="E55" s="270"/>
      <c r="F55" s="271"/>
      <c r="G55" s="272"/>
      <c r="H55" s="273"/>
      <c r="I55" s="273"/>
      <c r="J55" s="273"/>
      <c r="K55" s="273"/>
      <c r="L55" s="273"/>
      <c r="M55" s="273"/>
      <c r="N55" s="274"/>
      <c r="O55" s="49">
        <f ca="1">IF(N55="",((TODAY()-Brukerregistrering!$F55)/30),(YEAR(N55)-YEAR(Brukerregistrering!$F55))*12+MONTH(N55)-MONTH(Brukerregistrering!$F55))</f>
        <v>1518.8666666666666</v>
      </c>
      <c r="P55" s="124">
        <f>IF(Målinger!$F$4='brukerregistrering-støtteark'!$B$21,#REF!-Brukerregistrering!Q55,gevinst_bruker_nullp!DT57-Brukerregistrering!Q55)</f>
        <v>0</v>
      </c>
      <c r="Q55" s="125">
        <f>IF(Brukerregistrering!$F55="",0,'Kostnader teknologi'!J56)</f>
        <v>0</v>
      </c>
      <c r="R55" s="456"/>
      <c r="S55" s="456"/>
      <c r="T55" s="250"/>
    </row>
    <row r="56" spans="2:20" s="18" customFormat="1" ht="39.950000000000003" customHeight="1">
      <c r="B56" s="250"/>
      <c r="C56" s="263"/>
      <c r="D56" s="264"/>
      <c r="E56" s="264"/>
      <c r="F56" s="265"/>
      <c r="G56" s="266"/>
      <c r="H56" s="267"/>
      <c r="I56" s="267"/>
      <c r="J56" s="267"/>
      <c r="K56" s="267"/>
      <c r="L56" s="267"/>
      <c r="M56" s="267"/>
      <c r="N56" s="268"/>
      <c r="O56" s="49">
        <f ca="1">IF(N56="",((TODAY()-Brukerregistrering!$F56)/30),(YEAR(N56)-YEAR(Brukerregistrering!$F56))*12+MONTH(N56)-MONTH(Brukerregistrering!$F56))</f>
        <v>1518.8666666666666</v>
      </c>
      <c r="P56" s="124">
        <f>IF(Målinger!$F$4='brukerregistrering-støtteark'!$B$21,#REF!-Brukerregistrering!Q56,gevinst_bruker_nullp!DT58-Brukerregistrering!Q56)</f>
        <v>0</v>
      </c>
      <c r="Q56" s="125">
        <f>IF(Brukerregistrering!$F56="",0,'Kostnader teknologi'!J57)</f>
        <v>0</v>
      </c>
      <c r="R56" s="456"/>
      <c r="S56" s="456"/>
      <c r="T56" s="250"/>
    </row>
    <row r="57" spans="2:20" s="18" customFormat="1" ht="39.950000000000003" customHeight="1">
      <c r="B57" s="250"/>
      <c r="C57" s="269"/>
      <c r="D57" s="270"/>
      <c r="E57" s="270"/>
      <c r="F57" s="271"/>
      <c r="G57" s="272"/>
      <c r="H57" s="273"/>
      <c r="I57" s="273"/>
      <c r="J57" s="273"/>
      <c r="K57" s="273"/>
      <c r="L57" s="273"/>
      <c r="M57" s="273"/>
      <c r="N57" s="274"/>
      <c r="O57" s="49">
        <f ca="1">IF(N57="",((TODAY()-Brukerregistrering!$F57)/30),(YEAR(N57)-YEAR(Brukerregistrering!$F57))*12+MONTH(N57)-MONTH(Brukerregistrering!$F57))</f>
        <v>1518.8666666666666</v>
      </c>
      <c r="P57" s="124">
        <f>IF(Målinger!$F$4='brukerregistrering-støtteark'!$B$21,#REF!-Brukerregistrering!Q57,gevinst_bruker_nullp!DT59-Brukerregistrering!Q57)</f>
        <v>0</v>
      </c>
      <c r="Q57" s="125">
        <f>IF(Brukerregistrering!$F57="",0,'Kostnader teknologi'!J58)</f>
        <v>0</v>
      </c>
      <c r="R57" s="456"/>
      <c r="S57" s="456"/>
      <c r="T57" s="250"/>
    </row>
    <row r="58" spans="2:20" s="18" customFormat="1" ht="39.950000000000003" customHeight="1">
      <c r="B58" s="250"/>
      <c r="C58" s="263"/>
      <c r="D58" s="264"/>
      <c r="E58" s="264"/>
      <c r="F58" s="265"/>
      <c r="G58" s="266"/>
      <c r="H58" s="267"/>
      <c r="I58" s="267"/>
      <c r="J58" s="267"/>
      <c r="K58" s="267"/>
      <c r="L58" s="267"/>
      <c r="M58" s="267"/>
      <c r="N58" s="268"/>
      <c r="O58" s="49">
        <f ca="1">IF(N58="",((TODAY()-Brukerregistrering!$F58)/30),(YEAR(N58)-YEAR(Brukerregistrering!$F58))*12+MONTH(N58)-MONTH(Brukerregistrering!$F58))</f>
        <v>1518.8666666666666</v>
      </c>
      <c r="P58" s="124">
        <f>IF(Målinger!$F$4='brukerregistrering-støtteark'!$B$21,#REF!-Brukerregistrering!Q58,gevinst_bruker_nullp!DT60-Brukerregistrering!Q58)</f>
        <v>0</v>
      </c>
      <c r="Q58" s="125">
        <f>IF(Brukerregistrering!$F58="",0,'Kostnader teknologi'!J59)</f>
        <v>0</v>
      </c>
      <c r="R58" s="456"/>
      <c r="S58" s="456"/>
      <c r="T58" s="250"/>
    </row>
    <row r="59" spans="2:20" s="18" customFormat="1" ht="39.950000000000003" customHeight="1">
      <c r="B59" s="250"/>
      <c r="C59" s="269"/>
      <c r="D59" s="270"/>
      <c r="E59" s="270"/>
      <c r="F59" s="271"/>
      <c r="G59" s="272"/>
      <c r="H59" s="273"/>
      <c r="I59" s="273"/>
      <c r="J59" s="273"/>
      <c r="K59" s="273"/>
      <c r="L59" s="273"/>
      <c r="M59" s="273"/>
      <c r="N59" s="274"/>
      <c r="O59" s="49">
        <f ca="1">IF(N59="",((TODAY()-Brukerregistrering!$F59)/30),(YEAR(N59)-YEAR(Brukerregistrering!$F59))*12+MONTH(N59)-MONTH(Brukerregistrering!$F59))</f>
        <v>1518.8666666666666</v>
      </c>
      <c r="P59" s="124">
        <f>IF(Målinger!$F$4='brukerregistrering-støtteark'!$B$21,#REF!-Brukerregistrering!Q59,gevinst_bruker_nullp!DT61-Brukerregistrering!Q59)</f>
        <v>0</v>
      </c>
      <c r="Q59" s="125">
        <f>IF(Brukerregistrering!$F59="",0,'Kostnader teknologi'!J60)</f>
        <v>0</v>
      </c>
      <c r="R59" s="456"/>
      <c r="S59" s="456"/>
      <c r="T59" s="250"/>
    </row>
    <row r="60" spans="2:20" s="18" customFormat="1" ht="39.950000000000003" customHeight="1">
      <c r="B60" s="250"/>
      <c r="C60" s="263"/>
      <c r="D60" s="264"/>
      <c r="E60" s="264"/>
      <c r="F60" s="265"/>
      <c r="G60" s="266"/>
      <c r="H60" s="267"/>
      <c r="I60" s="267"/>
      <c r="J60" s="267"/>
      <c r="K60" s="267"/>
      <c r="L60" s="267"/>
      <c r="M60" s="267"/>
      <c r="N60" s="268"/>
      <c r="O60" s="49">
        <f ca="1">IF(N60="",((TODAY()-Brukerregistrering!$F60)/30),(YEAR(N60)-YEAR(Brukerregistrering!$F60))*12+MONTH(N60)-MONTH(Brukerregistrering!$F60))</f>
        <v>1518.8666666666666</v>
      </c>
      <c r="P60" s="124">
        <f>IF(Målinger!$F$4='brukerregistrering-støtteark'!$B$21,#REF!-Brukerregistrering!Q60,gevinst_bruker_nullp!DT62-Brukerregistrering!Q60)</f>
        <v>0</v>
      </c>
      <c r="Q60" s="125">
        <f>IF(Brukerregistrering!$F60="",0,'Kostnader teknologi'!J61)</f>
        <v>0</v>
      </c>
      <c r="R60" s="456"/>
      <c r="S60" s="456"/>
      <c r="T60" s="250"/>
    </row>
    <row r="61" spans="2:20" s="18" customFormat="1" ht="39.950000000000003" customHeight="1">
      <c r="B61" s="250"/>
      <c r="C61" s="269"/>
      <c r="D61" s="270"/>
      <c r="E61" s="270"/>
      <c r="F61" s="271"/>
      <c r="G61" s="272"/>
      <c r="H61" s="273"/>
      <c r="I61" s="273"/>
      <c r="J61" s="273"/>
      <c r="K61" s="273"/>
      <c r="L61" s="273"/>
      <c r="M61" s="273"/>
      <c r="N61" s="274"/>
      <c r="O61" s="49">
        <f ca="1">IF(N61="",((TODAY()-Brukerregistrering!$F61)/30),(YEAR(N61)-YEAR(Brukerregistrering!$F61))*12+MONTH(N61)-MONTH(Brukerregistrering!$F61))</f>
        <v>1518.8666666666666</v>
      </c>
      <c r="P61" s="124">
        <f>IF(Målinger!$F$4='brukerregistrering-støtteark'!$B$21,#REF!-Brukerregistrering!Q61,gevinst_bruker_nullp!DT63-Brukerregistrering!Q61)</f>
        <v>0</v>
      </c>
      <c r="Q61" s="125">
        <f>IF(Brukerregistrering!$F61="",0,'Kostnader teknologi'!J62)</f>
        <v>0</v>
      </c>
      <c r="R61" s="456"/>
      <c r="S61" s="456"/>
      <c r="T61" s="250"/>
    </row>
    <row r="62" spans="2:20" s="18" customFormat="1" ht="39.950000000000003" customHeight="1">
      <c r="B62" s="250"/>
      <c r="C62" s="263"/>
      <c r="D62" s="264"/>
      <c r="E62" s="264"/>
      <c r="F62" s="265"/>
      <c r="G62" s="266"/>
      <c r="H62" s="267"/>
      <c r="I62" s="267"/>
      <c r="J62" s="267"/>
      <c r="K62" s="267"/>
      <c r="L62" s="267"/>
      <c r="M62" s="267"/>
      <c r="N62" s="268"/>
      <c r="O62" s="49">
        <f ca="1">IF(N62="",((TODAY()-Brukerregistrering!$F62)/30),(YEAR(N62)-YEAR(Brukerregistrering!$F62))*12+MONTH(N62)-MONTH(Brukerregistrering!$F62))</f>
        <v>1518.8666666666666</v>
      </c>
      <c r="P62" s="124">
        <f>IF(Målinger!$F$4='brukerregistrering-støtteark'!$B$21,#REF!-Brukerregistrering!Q62,gevinst_bruker_nullp!DT64-Brukerregistrering!Q62)</f>
        <v>0</v>
      </c>
      <c r="Q62" s="125">
        <f>IF(Brukerregistrering!$F62="",0,'Kostnader teknologi'!J63)</f>
        <v>0</v>
      </c>
      <c r="R62" s="456"/>
      <c r="S62" s="456"/>
      <c r="T62" s="250"/>
    </row>
    <row r="63" spans="2:20" s="18" customFormat="1" ht="39.950000000000003" customHeight="1">
      <c r="B63" s="250"/>
      <c r="C63" s="269"/>
      <c r="D63" s="270"/>
      <c r="E63" s="270"/>
      <c r="F63" s="271"/>
      <c r="G63" s="272"/>
      <c r="H63" s="273"/>
      <c r="I63" s="273"/>
      <c r="J63" s="273"/>
      <c r="K63" s="273"/>
      <c r="L63" s="273"/>
      <c r="M63" s="273"/>
      <c r="N63" s="274"/>
      <c r="O63" s="49">
        <f ca="1">IF(N63="",((TODAY()-Brukerregistrering!$F63)/30),(YEAR(N63)-YEAR(Brukerregistrering!$F63))*12+MONTH(N63)-MONTH(Brukerregistrering!$F63))</f>
        <v>1518.8666666666666</v>
      </c>
      <c r="P63" s="124">
        <f>IF(Målinger!$F$4='brukerregistrering-støtteark'!$B$21,#REF!-Brukerregistrering!Q63,gevinst_bruker_nullp!DT65-Brukerregistrering!Q63)</f>
        <v>0</v>
      </c>
      <c r="Q63" s="125">
        <f>IF(Brukerregistrering!$F63="",0,'Kostnader teknologi'!J64)</f>
        <v>0</v>
      </c>
      <c r="R63" s="456"/>
      <c r="S63" s="456"/>
      <c r="T63" s="250"/>
    </row>
    <row r="64" spans="2:20" s="18" customFormat="1" ht="39.950000000000003" customHeight="1">
      <c r="B64" s="250"/>
      <c r="C64" s="263"/>
      <c r="D64" s="264"/>
      <c r="E64" s="264"/>
      <c r="F64" s="265"/>
      <c r="G64" s="266"/>
      <c r="H64" s="267"/>
      <c r="I64" s="267"/>
      <c r="J64" s="267"/>
      <c r="K64" s="267"/>
      <c r="L64" s="267"/>
      <c r="M64" s="267"/>
      <c r="N64" s="268"/>
      <c r="O64" s="49">
        <f ca="1">IF(N64="",((TODAY()-Brukerregistrering!$F64)/30),(YEAR(N64)-YEAR(Brukerregistrering!$F64))*12+MONTH(N64)-MONTH(Brukerregistrering!$F64))</f>
        <v>1518.8666666666666</v>
      </c>
      <c r="P64" s="124">
        <f>IF(Målinger!$F$4='brukerregistrering-støtteark'!$B$21,#REF!-Brukerregistrering!Q64,gevinst_bruker_nullp!DT66-Brukerregistrering!Q64)</f>
        <v>0</v>
      </c>
      <c r="Q64" s="125">
        <f>IF(Brukerregistrering!$F64="",0,'Kostnader teknologi'!J65)</f>
        <v>0</v>
      </c>
      <c r="R64" s="456"/>
      <c r="S64" s="456"/>
      <c r="T64" s="250"/>
    </row>
    <row r="65" spans="2:20" s="18" customFormat="1" ht="39.950000000000003" customHeight="1">
      <c r="B65" s="250"/>
      <c r="C65" s="269"/>
      <c r="D65" s="270"/>
      <c r="E65" s="270"/>
      <c r="F65" s="271"/>
      <c r="G65" s="272"/>
      <c r="H65" s="273"/>
      <c r="I65" s="273"/>
      <c r="J65" s="273"/>
      <c r="K65" s="273"/>
      <c r="L65" s="273"/>
      <c r="M65" s="273"/>
      <c r="N65" s="274"/>
      <c r="O65" s="49">
        <f ca="1">IF(N65="",((TODAY()-Brukerregistrering!$F65)/30),(YEAR(N65)-YEAR(Brukerregistrering!$F65))*12+MONTH(N65)-MONTH(Brukerregistrering!$F65))</f>
        <v>1518.8666666666666</v>
      </c>
      <c r="P65" s="124">
        <f>IF(Målinger!$F$4='brukerregistrering-støtteark'!$B$21,#REF!-Brukerregistrering!Q65,gevinst_bruker_nullp!DT67-Brukerregistrering!Q65)</f>
        <v>0</v>
      </c>
      <c r="Q65" s="125">
        <f>IF(Brukerregistrering!$F65="",0,'Kostnader teknologi'!J66)</f>
        <v>0</v>
      </c>
      <c r="R65" s="456"/>
      <c r="S65" s="456"/>
      <c r="T65" s="250"/>
    </row>
    <row r="66" spans="2:20" s="18" customFormat="1" ht="39.950000000000003" customHeight="1">
      <c r="B66" s="250"/>
      <c r="C66" s="263"/>
      <c r="D66" s="264"/>
      <c r="E66" s="264"/>
      <c r="F66" s="265"/>
      <c r="G66" s="266"/>
      <c r="H66" s="267"/>
      <c r="I66" s="267"/>
      <c r="J66" s="267"/>
      <c r="K66" s="267"/>
      <c r="L66" s="267"/>
      <c r="M66" s="267"/>
      <c r="N66" s="268"/>
      <c r="O66" s="49">
        <f ca="1">IF(N66="",((TODAY()-Brukerregistrering!$F66)/30),(YEAR(N66)-YEAR(Brukerregistrering!$F66))*12+MONTH(N66)-MONTH(Brukerregistrering!$F66))</f>
        <v>1518.8666666666666</v>
      </c>
      <c r="P66" s="124">
        <f>IF(Målinger!$F$4='brukerregistrering-støtteark'!$B$21,#REF!-Brukerregistrering!Q66,gevinst_bruker_nullp!DT68-Brukerregistrering!Q66)</f>
        <v>0</v>
      </c>
      <c r="Q66" s="125">
        <f>IF(Brukerregistrering!$F66="",0,'Kostnader teknologi'!J67)</f>
        <v>0</v>
      </c>
      <c r="R66" s="456"/>
      <c r="S66" s="456"/>
      <c r="T66" s="250"/>
    </row>
    <row r="67" spans="2:20" s="18" customFormat="1" ht="39.950000000000003" customHeight="1">
      <c r="B67" s="250"/>
      <c r="C67" s="269"/>
      <c r="D67" s="270"/>
      <c r="E67" s="270"/>
      <c r="F67" s="271"/>
      <c r="G67" s="272"/>
      <c r="H67" s="273"/>
      <c r="I67" s="273"/>
      <c r="J67" s="273"/>
      <c r="K67" s="273"/>
      <c r="L67" s="273"/>
      <c r="M67" s="273"/>
      <c r="N67" s="274"/>
      <c r="O67" s="49">
        <f ca="1">IF(N67="",((TODAY()-Brukerregistrering!$F67)/30),(YEAR(N67)-YEAR(Brukerregistrering!$F67))*12+MONTH(N67)-MONTH(Brukerregistrering!$F67))</f>
        <v>1518.8666666666666</v>
      </c>
      <c r="P67" s="124">
        <f>IF(Målinger!$F$4='brukerregistrering-støtteark'!$B$21,#REF!-Brukerregistrering!Q67,gevinst_bruker_nullp!DT69-Brukerregistrering!Q67)</f>
        <v>0</v>
      </c>
      <c r="Q67" s="125">
        <f>IF(Brukerregistrering!$F67="",0,'Kostnader teknologi'!J68)</f>
        <v>0</v>
      </c>
      <c r="R67" s="456"/>
      <c r="S67" s="456"/>
      <c r="T67" s="250"/>
    </row>
    <row r="68" spans="2:20" s="18" customFormat="1" ht="39.950000000000003" customHeight="1">
      <c r="B68" s="250"/>
      <c r="C68" s="263"/>
      <c r="D68" s="264"/>
      <c r="E68" s="264"/>
      <c r="F68" s="265"/>
      <c r="G68" s="266"/>
      <c r="H68" s="267"/>
      <c r="I68" s="267"/>
      <c r="J68" s="267"/>
      <c r="K68" s="267"/>
      <c r="L68" s="267"/>
      <c r="M68" s="267"/>
      <c r="N68" s="268"/>
      <c r="O68" s="49">
        <f ca="1">IF(N68="",((TODAY()-Brukerregistrering!$F68)/30),(YEAR(N68)-YEAR(Brukerregistrering!$F68))*12+MONTH(N68)-MONTH(Brukerregistrering!$F68))</f>
        <v>1518.8666666666666</v>
      </c>
      <c r="P68" s="124">
        <f>IF(Målinger!$F$4='brukerregistrering-støtteark'!$B$21,#REF!-Brukerregistrering!Q68,gevinst_bruker_nullp!DT70-Brukerregistrering!Q68)</f>
        <v>0</v>
      </c>
      <c r="Q68" s="125">
        <f>IF(Brukerregistrering!$F68="",0,'Kostnader teknologi'!J69)</f>
        <v>0</v>
      </c>
      <c r="R68" s="456"/>
      <c r="S68" s="456"/>
      <c r="T68" s="250"/>
    </row>
    <row r="69" spans="2:20" s="18" customFormat="1" ht="39.950000000000003" customHeight="1">
      <c r="B69" s="250"/>
      <c r="C69" s="269"/>
      <c r="D69" s="270"/>
      <c r="E69" s="270"/>
      <c r="F69" s="271"/>
      <c r="G69" s="272"/>
      <c r="H69" s="273"/>
      <c r="I69" s="273"/>
      <c r="J69" s="273"/>
      <c r="K69" s="273"/>
      <c r="L69" s="273"/>
      <c r="M69" s="273"/>
      <c r="N69" s="274"/>
      <c r="O69" s="49">
        <f ca="1">IF(N69="",((TODAY()-Brukerregistrering!$F69)/30),(YEAR(N69)-YEAR(Brukerregistrering!$F69))*12+MONTH(N69)-MONTH(Brukerregistrering!$F69))</f>
        <v>1518.8666666666666</v>
      </c>
      <c r="P69" s="124">
        <f>IF(Målinger!$F$4='brukerregistrering-støtteark'!$B$21,#REF!-Brukerregistrering!Q69,gevinst_bruker_nullp!DT71-Brukerregistrering!Q69)</f>
        <v>0</v>
      </c>
      <c r="Q69" s="125">
        <f>IF(Brukerregistrering!$F69="",0,'Kostnader teknologi'!J70)</f>
        <v>0</v>
      </c>
      <c r="R69" s="456"/>
      <c r="S69" s="456"/>
      <c r="T69" s="250"/>
    </row>
    <row r="70" spans="2:20" s="18" customFormat="1" ht="39.950000000000003" customHeight="1">
      <c r="B70" s="250"/>
      <c r="C70" s="263"/>
      <c r="D70" s="264"/>
      <c r="E70" s="264"/>
      <c r="F70" s="265"/>
      <c r="G70" s="266"/>
      <c r="H70" s="267"/>
      <c r="I70" s="267"/>
      <c r="J70" s="267"/>
      <c r="K70" s="267"/>
      <c r="L70" s="267"/>
      <c r="M70" s="267"/>
      <c r="N70" s="268"/>
      <c r="O70" s="49">
        <f ca="1">IF(N70="",((TODAY()-Brukerregistrering!$F70)/30),(YEAR(N70)-YEAR(Brukerregistrering!$F70))*12+MONTH(N70)-MONTH(Brukerregistrering!$F70))</f>
        <v>1518.8666666666666</v>
      </c>
      <c r="P70" s="124">
        <f>IF(Målinger!$F$4='brukerregistrering-støtteark'!$B$21,#REF!-Brukerregistrering!Q70,gevinst_bruker_nullp!DT72-Brukerregistrering!Q70)</f>
        <v>0</v>
      </c>
      <c r="Q70" s="125">
        <f>IF(Brukerregistrering!$F70="",0,'Kostnader teknologi'!J71)</f>
        <v>0</v>
      </c>
      <c r="R70" s="456"/>
      <c r="S70" s="456"/>
      <c r="T70" s="250"/>
    </row>
    <row r="71" spans="2:20" s="18" customFormat="1" ht="39.950000000000003" customHeight="1">
      <c r="B71" s="250"/>
      <c r="C71" s="269"/>
      <c r="D71" s="270"/>
      <c r="E71" s="270"/>
      <c r="F71" s="271"/>
      <c r="G71" s="272"/>
      <c r="H71" s="273"/>
      <c r="I71" s="273"/>
      <c r="J71" s="273"/>
      <c r="K71" s="273"/>
      <c r="L71" s="273"/>
      <c r="M71" s="273"/>
      <c r="N71" s="274"/>
      <c r="O71" s="49">
        <f ca="1">IF(N71="",((TODAY()-Brukerregistrering!$F71)/30),(YEAR(N71)-YEAR(Brukerregistrering!$F71))*12+MONTH(N71)-MONTH(Brukerregistrering!$F71))</f>
        <v>1518.8666666666666</v>
      </c>
      <c r="P71" s="124">
        <f>IF(Målinger!$F$4='brukerregistrering-støtteark'!$B$21,#REF!-Brukerregistrering!Q71,gevinst_bruker_nullp!DT73-Brukerregistrering!Q71)</f>
        <v>0</v>
      </c>
      <c r="Q71" s="125">
        <f>IF(Brukerregistrering!$F71="",0,'Kostnader teknologi'!J72)</f>
        <v>0</v>
      </c>
      <c r="R71" s="456"/>
      <c r="S71" s="456"/>
      <c r="T71" s="250"/>
    </row>
    <row r="72" spans="2:20" s="18" customFormat="1" ht="39.950000000000003" customHeight="1">
      <c r="B72" s="250"/>
      <c r="C72" s="263"/>
      <c r="D72" s="264"/>
      <c r="E72" s="264"/>
      <c r="F72" s="265"/>
      <c r="G72" s="266"/>
      <c r="H72" s="267"/>
      <c r="I72" s="267"/>
      <c r="J72" s="267"/>
      <c r="K72" s="267"/>
      <c r="L72" s="267"/>
      <c r="M72" s="267"/>
      <c r="N72" s="268"/>
      <c r="O72" s="49">
        <f ca="1">IF(N72="",((TODAY()-Brukerregistrering!$F72)/30),(YEAR(N72)-YEAR(Brukerregistrering!$F72))*12+MONTH(N72)-MONTH(Brukerregistrering!$F72))</f>
        <v>1518.8666666666666</v>
      </c>
      <c r="P72" s="124">
        <f>IF(Målinger!$F$4='brukerregistrering-støtteark'!$B$21,#REF!-Brukerregistrering!Q72,gevinst_bruker_nullp!DT74-Brukerregistrering!Q72)</f>
        <v>0</v>
      </c>
      <c r="Q72" s="125">
        <f>IF(Brukerregistrering!$F72="",0,'Kostnader teknologi'!J73)</f>
        <v>0</v>
      </c>
      <c r="R72" s="456"/>
      <c r="S72" s="456"/>
      <c r="T72" s="250"/>
    </row>
    <row r="73" spans="2:20" s="18" customFormat="1" ht="39.950000000000003" customHeight="1">
      <c r="B73" s="250"/>
      <c r="C73" s="269"/>
      <c r="D73" s="270"/>
      <c r="E73" s="270"/>
      <c r="F73" s="271"/>
      <c r="G73" s="272"/>
      <c r="H73" s="273"/>
      <c r="I73" s="273"/>
      <c r="J73" s="273"/>
      <c r="K73" s="273"/>
      <c r="L73" s="273"/>
      <c r="M73" s="273"/>
      <c r="N73" s="274"/>
      <c r="O73" s="49">
        <f ca="1">IF(N73="",((TODAY()-Brukerregistrering!$F73)/30),(YEAR(N73)-YEAR(Brukerregistrering!$F73))*12+MONTH(N73)-MONTH(Brukerregistrering!$F73))</f>
        <v>1518.8666666666666</v>
      </c>
      <c r="P73" s="124">
        <f>IF(Målinger!$F$4='brukerregistrering-støtteark'!$B$21,#REF!-Brukerregistrering!Q73,gevinst_bruker_nullp!DT75-Brukerregistrering!Q73)</f>
        <v>0</v>
      </c>
      <c r="Q73" s="125">
        <f>IF(Brukerregistrering!$F73="",0,'Kostnader teknologi'!J74)</f>
        <v>0</v>
      </c>
      <c r="R73" s="456"/>
      <c r="S73" s="456"/>
      <c r="T73" s="250"/>
    </row>
    <row r="74" spans="2:20" s="18" customFormat="1" ht="39.950000000000003" customHeight="1">
      <c r="B74" s="250"/>
      <c r="C74" s="263"/>
      <c r="D74" s="264"/>
      <c r="E74" s="264"/>
      <c r="F74" s="265"/>
      <c r="G74" s="266"/>
      <c r="H74" s="267"/>
      <c r="I74" s="267"/>
      <c r="J74" s="267"/>
      <c r="K74" s="267"/>
      <c r="L74" s="267"/>
      <c r="M74" s="267"/>
      <c r="N74" s="268"/>
      <c r="O74" s="49">
        <f ca="1">IF(N74="",((TODAY()-Brukerregistrering!$F74)/30),(YEAR(N74)-YEAR(Brukerregistrering!$F74))*12+MONTH(N74)-MONTH(Brukerregistrering!$F74))</f>
        <v>1518.8666666666666</v>
      </c>
      <c r="P74" s="124">
        <f>IF(Målinger!$F$4='brukerregistrering-støtteark'!$B$21,#REF!-Brukerregistrering!Q74,gevinst_bruker_nullp!DT76-Brukerregistrering!Q74)</f>
        <v>0</v>
      </c>
      <c r="Q74" s="125">
        <f>IF(Brukerregistrering!$F74="",0,'Kostnader teknologi'!J75)</f>
        <v>0</v>
      </c>
      <c r="R74" s="456"/>
      <c r="S74" s="456"/>
      <c r="T74" s="250"/>
    </row>
    <row r="75" spans="2:20" s="18" customFormat="1" ht="39.950000000000003" customHeight="1">
      <c r="B75" s="250"/>
      <c r="C75" s="269"/>
      <c r="D75" s="270"/>
      <c r="E75" s="270"/>
      <c r="F75" s="271"/>
      <c r="G75" s="272"/>
      <c r="H75" s="273"/>
      <c r="I75" s="273"/>
      <c r="J75" s="273"/>
      <c r="K75" s="273"/>
      <c r="L75" s="273"/>
      <c r="M75" s="273"/>
      <c r="N75" s="274"/>
      <c r="O75" s="49">
        <f ca="1">IF(N75="",((TODAY()-Brukerregistrering!$F75)/30),(YEAR(N75)-YEAR(Brukerregistrering!$F75))*12+MONTH(N75)-MONTH(Brukerregistrering!$F75))</f>
        <v>1518.8666666666666</v>
      </c>
      <c r="P75" s="124">
        <f>IF(Målinger!$F$4='brukerregistrering-støtteark'!$B$21,#REF!-Brukerregistrering!Q75,gevinst_bruker_nullp!DT77-Brukerregistrering!Q75)</f>
        <v>0</v>
      </c>
      <c r="Q75" s="125">
        <f>IF(Brukerregistrering!$F75="",0,'Kostnader teknologi'!J76)</f>
        <v>0</v>
      </c>
      <c r="R75" s="456"/>
      <c r="S75" s="456"/>
      <c r="T75" s="250"/>
    </row>
    <row r="76" spans="2:20" s="18" customFormat="1" ht="39.950000000000003" customHeight="1">
      <c r="B76" s="250"/>
      <c r="C76" s="263"/>
      <c r="D76" s="264"/>
      <c r="E76" s="264"/>
      <c r="F76" s="265"/>
      <c r="G76" s="266"/>
      <c r="H76" s="267"/>
      <c r="I76" s="267"/>
      <c r="J76" s="267"/>
      <c r="K76" s="267"/>
      <c r="L76" s="267"/>
      <c r="M76" s="267"/>
      <c r="N76" s="268"/>
      <c r="O76" s="49">
        <f ca="1">IF(N76="",((TODAY()-Brukerregistrering!$F76)/30),(YEAR(N76)-YEAR(Brukerregistrering!$F76))*12+MONTH(N76)-MONTH(Brukerregistrering!$F76))</f>
        <v>1518.8666666666666</v>
      </c>
      <c r="P76" s="124">
        <f>IF(Målinger!$F$4='brukerregistrering-støtteark'!$B$21,#REF!-Brukerregistrering!Q76,gevinst_bruker_nullp!DT78-Brukerregistrering!Q76)</f>
        <v>0</v>
      </c>
      <c r="Q76" s="125">
        <f>IF(Brukerregistrering!$F76="",0,'Kostnader teknologi'!J77)</f>
        <v>0</v>
      </c>
      <c r="R76" s="456"/>
      <c r="S76" s="456"/>
      <c r="T76" s="250"/>
    </row>
    <row r="77" spans="2:20" s="18" customFormat="1" ht="39.950000000000003" customHeight="1">
      <c r="B77" s="250"/>
      <c r="C77" s="269"/>
      <c r="D77" s="270"/>
      <c r="E77" s="270"/>
      <c r="F77" s="271"/>
      <c r="G77" s="272"/>
      <c r="H77" s="273"/>
      <c r="I77" s="273"/>
      <c r="J77" s="273"/>
      <c r="K77" s="273"/>
      <c r="L77" s="273"/>
      <c r="M77" s="273"/>
      <c r="N77" s="274"/>
      <c r="O77" s="49">
        <f ca="1">IF(N77="",((TODAY()-Brukerregistrering!$F77)/30),(YEAR(N77)-YEAR(Brukerregistrering!$F77))*12+MONTH(N77)-MONTH(Brukerregistrering!$F77))</f>
        <v>1518.8666666666666</v>
      </c>
      <c r="P77" s="124">
        <f>IF(Målinger!$F$4='brukerregistrering-støtteark'!$B$21,#REF!-Brukerregistrering!Q77,gevinst_bruker_nullp!DT79-Brukerregistrering!Q77)</f>
        <v>0</v>
      </c>
      <c r="Q77" s="125">
        <f>IF(Brukerregistrering!$F77="",0,'Kostnader teknologi'!J78)</f>
        <v>0</v>
      </c>
      <c r="R77" s="456"/>
      <c r="S77" s="456"/>
      <c r="T77" s="250"/>
    </row>
    <row r="78" spans="2:20" s="18" customFormat="1" ht="39.950000000000003" customHeight="1">
      <c r="B78" s="250"/>
      <c r="C78" s="263"/>
      <c r="D78" s="264"/>
      <c r="E78" s="264"/>
      <c r="F78" s="265"/>
      <c r="G78" s="266"/>
      <c r="H78" s="267"/>
      <c r="I78" s="267"/>
      <c r="J78" s="267"/>
      <c r="K78" s="267"/>
      <c r="L78" s="267"/>
      <c r="M78" s="267"/>
      <c r="N78" s="268"/>
      <c r="O78" s="49">
        <f ca="1">IF(N78="",((TODAY()-Brukerregistrering!$F78)/30),(YEAR(N78)-YEAR(Brukerregistrering!$F78))*12+MONTH(N78)-MONTH(Brukerregistrering!$F78))</f>
        <v>1518.8666666666666</v>
      </c>
      <c r="P78" s="124">
        <f>IF(Målinger!$F$4='brukerregistrering-støtteark'!$B$21,#REF!-Brukerregistrering!Q78,gevinst_bruker_nullp!DT80-Brukerregistrering!Q78)</f>
        <v>0</v>
      </c>
      <c r="Q78" s="125">
        <f>IF(Brukerregistrering!$F78="",0,'Kostnader teknologi'!J79)</f>
        <v>0</v>
      </c>
      <c r="R78" s="456"/>
      <c r="S78" s="456"/>
      <c r="T78" s="250"/>
    </row>
    <row r="79" spans="2:20" s="18" customFormat="1" ht="39.950000000000003" customHeight="1">
      <c r="B79" s="250"/>
      <c r="C79" s="269"/>
      <c r="D79" s="270"/>
      <c r="E79" s="270"/>
      <c r="F79" s="271"/>
      <c r="G79" s="272"/>
      <c r="H79" s="273"/>
      <c r="I79" s="273"/>
      <c r="J79" s="273"/>
      <c r="K79" s="273"/>
      <c r="L79" s="273"/>
      <c r="M79" s="273"/>
      <c r="N79" s="274"/>
      <c r="O79" s="49">
        <f ca="1">IF(N79="",((TODAY()-Brukerregistrering!$F79)/30),(YEAR(N79)-YEAR(Brukerregistrering!$F79))*12+MONTH(N79)-MONTH(Brukerregistrering!$F79))</f>
        <v>1518.8666666666666</v>
      </c>
      <c r="P79" s="124">
        <f>IF(Målinger!$F$4='brukerregistrering-støtteark'!$B$21,#REF!-Brukerregistrering!Q79,gevinst_bruker_nullp!DT81-Brukerregistrering!Q79)</f>
        <v>0</v>
      </c>
      <c r="Q79" s="125">
        <f>IF(Brukerregistrering!$F79="",0,'Kostnader teknologi'!J80)</f>
        <v>0</v>
      </c>
      <c r="R79" s="456"/>
      <c r="S79" s="456"/>
      <c r="T79" s="250"/>
    </row>
    <row r="80" spans="2:20" s="18" customFormat="1" ht="39.950000000000003" customHeight="1">
      <c r="B80" s="250"/>
      <c r="C80" s="263"/>
      <c r="D80" s="264"/>
      <c r="E80" s="264"/>
      <c r="F80" s="265"/>
      <c r="G80" s="266"/>
      <c r="H80" s="267"/>
      <c r="I80" s="267"/>
      <c r="J80" s="267"/>
      <c r="K80" s="267"/>
      <c r="L80" s="267"/>
      <c r="M80" s="267"/>
      <c r="N80" s="268"/>
      <c r="O80" s="49">
        <f ca="1">IF(N80="",((TODAY()-Brukerregistrering!$F80)/30),(YEAR(N80)-YEAR(Brukerregistrering!$F80))*12+MONTH(N80)-MONTH(Brukerregistrering!$F80))</f>
        <v>1518.8666666666666</v>
      </c>
      <c r="P80" s="124">
        <f>IF(Målinger!$F$4='brukerregistrering-støtteark'!$B$21,#REF!-Brukerregistrering!Q80,gevinst_bruker_nullp!DT82-Brukerregistrering!Q80)</f>
        <v>0</v>
      </c>
      <c r="Q80" s="125">
        <f>IF(Brukerregistrering!$F80="",0,'Kostnader teknologi'!J81)</f>
        <v>0</v>
      </c>
      <c r="R80" s="456"/>
      <c r="S80" s="456"/>
      <c r="T80" s="250"/>
    </row>
    <row r="81" spans="2:20" s="18" customFormat="1" ht="39.950000000000003" customHeight="1">
      <c r="B81" s="250"/>
      <c r="C81" s="269"/>
      <c r="D81" s="270"/>
      <c r="E81" s="270"/>
      <c r="F81" s="271"/>
      <c r="G81" s="272"/>
      <c r="H81" s="273"/>
      <c r="I81" s="273"/>
      <c r="J81" s="273"/>
      <c r="K81" s="273"/>
      <c r="L81" s="273"/>
      <c r="M81" s="273"/>
      <c r="N81" s="274"/>
      <c r="O81" s="49">
        <f ca="1">IF(N81="",((TODAY()-Brukerregistrering!$F81)/30),(YEAR(N81)-YEAR(Brukerregistrering!$F81))*12+MONTH(N81)-MONTH(Brukerregistrering!$F81))</f>
        <v>1518.8666666666666</v>
      </c>
      <c r="P81" s="124">
        <f>IF(Målinger!$F$4='brukerregistrering-støtteark'!$B$21,#REF!-Brukerregistrering!Q81,gevinst_bruker_nullp!DT83-Brukerregistrering!Q81)</f>
        <v>0</v>
      </c>
      <c r="Q81" s="125">
        <f>IF(Brukerregistrering!$F81="",0,'Kostnader teknologi'!J82)</f>
        <v>0</v>
      </c>
      <c r="R81" s="456"/>
      <c r="S81" s="456"/>
      <c r="T81" s="250"/>
    </row>
    <row r="82" spans="2:20" s="18" customFormat="1" ht="39.950000000000003" customHeight="1">
      <c r="B82" s="250"/>
      <c r="C82" s="263"/>
      <c r="D82" s="264"/>
      <c r="E82" s="264"/>
      <c r="F82" s="265"/>
      <c r="G82" s="266"/>
      <c r="H82" s="267"/>
      <c r="I82" s="267"/>
      <c r="J82" s="267"/>
      <c r="K82" s="267"/>
      <c r="L82" s="267"/>
      <c r="M82" s="267"/>
      <c r="N82" s="268"/>
      <c r="O82" s="49">
        <f ca="1">IF(N82="",((TODAY()-Brukerregistrering!$F82)/30),(YEAR(N82)-YEAR(Brukerregistrering!$F82))*12+MONTH(N82)-MONTH(Brukerregistrering!$F82))</f>
        <v>1518.8666666666666</v>
      </c>
      <c r="P82" s="124">
        <f>IF(Målinger!$F$4='brukerregistrering-støtteark'!$B$21,#REF!-Brukerregistrering!Q82,gevinst_bruker_nullp!DT84-Brukerregistrering!Q82)</f>
        <v>0</v>
      </c>
      <c r="Q82" s="125">
        <f>IF(Brukerregistrering!$F82="",0,'Kostnader teknologi'!J83)</f>
        <v>0</v>
      </c>
      <c r="R82" s="456"/>
      <c r="S82" s="456"/>
      <c r="T82" s="250"/>
    </row>
    <row r="83" spans="2:20" s="18" customFormat="1" ht="39.950000000000003" customHeight="1">
      <c r="B83" s="250"/>
      <c r="C83" s="269"/>
      <c r="D83" s="270"/>
      <c r="E83" s="270"/>
      <c r="F83" s="271"/>
      <c r="G83" s="272"/>
      <c r="H83" s="273"/>
      <c r="I83" s="273"/>
      <c r="J83" s="273"/>
      <c r="K83" s="273"/>
      <c r="L83" s="273"/>
      <c r="M83" s="273"/>
      <c r="N83" s="274"/>
      <c r="O83" s="49">
        <f ca="1">IF(N83="",((TODAY()-Brukerregistrering!$F83)/30),(YEAR(N83)-YEAR(Brukerregistrering!$F83))*12+MONTH(N83)-MONTH(Brukerregistrering!$F83))</f>
        <v>1518.8666666666666</v>
      </c>
      <c r="P83" s="124">
        <f>IF(Målinger!$F$4='brukerregistrering-støtteark'!$B$21,#REF!-Brukerregistrering!Q83,gevinst_bruker_nullp!DT85-Brukerregistrering!Q83)</f>
        <v>0</v>
      </c>
      <c r="Q83" s="125">
        <f>IF(Brukerregistrering!$F83="",0,'Kostnader teknologi'!J84)</f>
        <v>0</v>
      </c>
      <c r="R83" s="456"/>
      <c r="S83" s="456"/>
      <c r="T83" s="250"/>
    </row>
    <row r="84" spans="2:20" s="18" customFormat="1" ht="39.950000000000003" customHeight="1">
      <c r="B84" s="250"/>
      <c r="C84" s="263"/>
      <c r="D84" s="264"/>
      <c r="E84" s="264"/>
      <c r="F84" s="265"/>
      <c r="G84" s="266"/>
      <c r="H84" s="267"/>
      <c r="I84" s="267"/>
      <c r="J84" s="267"/>
      <c r="K84" s="267"/>
      <c r="L84" s="267"/>
      <c r="M84" s="267"/>
      <c r="N84" s="268"/>
      <c r="O84" s="49">
        <f ca="1">IF(N84="",((TODAY()-Brukerregistrering!$F84)/30),(YEAR(N84)-YEAR(Brukerregistrering!$F84))*12+MONTH(N84)-MONTH(Brukerregistrering!$F84))</f>
        <v>1518.8666666666666</v>
      </c>
      <c r="P84" s="124">
        <f>IF(Målinger!$F$4='brukerregistrering-støtteark'!$B$21,#REF!-Brukerregistrering!Q84,gevinst_bruker_nullp!DT86-Brukerregistrering!Q84)</f>
        <v>0</v>
      </c>
      <c r="Q84" s="125">
        <f>IF(Brukerregistrering!$F84="",0,'Kostnader teknologi'!J85)</f>
        <v>0</v>
      </c>
      <c r="R84" s="456"/>
      <c r="S84" s="456"/>
      <c r="T84" s="250"/>
    </row>
    <row r="85" spans="2:20" s="18" customFormat="1" ht="39.950000000000003" customHeight="1">
      <c r="B85" s="250"/>
      <c r="C85" s="269"/>
      <c r="D85" s="270"/>
      <c r="E85" s="270"/>
      <c r="F85" s="271"/>
      <c r="G85" s="272"/>
      <c r="H85" s="273"/>
      <c r="I85" s="273"/>
      <c r="J85" s="273"/>
      <c r="K85" s="273"/>
      <c r="L85" s="273"/>
      <c r="M85" s="273"/>
      <c r="N85" s="274"/>
      <c r="O85" s="49">
        <f ca="1">IF(N85="",((TODAY()-Brukerregistrering!$F85)/30),(YEAR(N85)-YEAR(Brukerregistrering!$F85))*12+MONTH(N85)-MONTH(Brukerregistrering!$F85))</f>
        <v>1518.8666666666666</v>
      </c>
      <c r="P85" s="124">
        <f>IF(Målinger!$F$4='brukerregistrering-støtteark'!$B$21,#REF!-Brukerregistrering!Q85,gevinst_bruker_nullp!DT87-Brukerregistrering!Q85)</f>
        <v>0</v>
      </c>
      <c r="Q85" s="125">
        <f>IF(Brukerregistrering!$F85="",0,'Kostnader teknologi'!J86)</f>
        <v>0</v>
      </c>
      <c r="R85" s="456"/>
      <c r="S85" s="456"/>
      <c r="T85" s="250"/>
    </row>
    <row r="86" spans="2:20" s="18" customFormat="1" ht="39.950000000000003" customHeight="1">
      <c r="B86" s="250"/>
      <c r="C86" s="263"/>
      <c r="D86" s="264"/>
      <c r="E86" s="264"/>
      <c r="F86" s="265"/>
      <c r="G86" s="266"/>
      <c r="H86" s="267"/>
      <c r="I86" s="267"/>
      <c r="J86" s="267"/>
      <c r="K86" s="267"/>
      <c r="L86" s="267"/>
      <c r="M86" s="267"/>
      <c r="N86" s="268"/>
      <c r="O86" s="49">
        <f ca="1">IF(N86="",((TODAY()-Brukerregistrering!$F86)/30),(YEAR(N86)-YEAR(Brukerregistrering!$F86))*12+MONTH(N86)-MONTH(Brukerregistrering!$F86))</f>
        <v>1518.8666666666666</v>
      </c>
      <c r="P86" s="124">
        <f>IF(Målinger!$F$4='brukerregistrering-støtteark'!$B$21,#REF!-Brukerregistrering!Q86,gevinst_bruker_nullp!DT88-Brukerregistrering!Q86)</f>
        <v>0</v>
      </c>
      <c r="Q86" s="125">
        <f>IF(Brukerregistrering!$F86="",0,'Kostnader teknologi'!J87)</f>
        <v>0</v>
      </c>
      <c r="R86" s="456"/>
      <c r="S86" s="456"/>
      <c r="T86" s="250"/>
    </row>
    <row r="87" spans="2:20" s="18" customFormat="1" ht="39.950000000000003" customHeight="1">
      <c r="B87" s="250"/>
      <c r="C87" s="269"/>
      <c r="D87" s="270"/>
      <c r="E87" s="270"/>
      <c r="F87" s="271"/>
      <c r="G87" s="272"/>
      <c r="H87" s="273"/>
      <c r="I87" s="273"/>
      <c r="J87" s="273"/>
      <c r="K87" s="273"/>
      <c r="L87" s="273"/>
      <c r="M87" s="273"/>
      <c r="N87" s="274"/>
      <c r="O87" s="49">
        <f ca="1">IF(N87="",((TODAY()-Brukerregistrering!$F87)/30),(YEAR(N87)-YEAR(Brukerregistrering!$F87))*12+MONTH(N87)-MONTH(Brukerregistrering!$F87))</f>
        <v>1518.8666666666666</v>
      </c>
      <c r="P87" s="124">
        <f>IF(Målinger!$F$4='brukerregistrering-støtteark'!$B$21,#REF!-Brukerregistrering!Q87,gevinst_bruker_nullp!DT89-Brukerregistrering!Q87)</f>
        <v>0</v>
      </c>
      <c r="Q87" s="125">
        <f>IF(Brukerregistrering!$F87="",0,'Kostnader teknologi'!J88)</f>
        <v>0</v>
      </c>
      <c r="R87" s="456"/>
      <c r="S87" s="456"/>
      <c r="T87" s="250"/>
    </row>
    <row r="88" spans="2:20" s="18" customFormat="1" ht="39.950000000000003" customHeight="1">
      <c r="B88" s="250"/>
      <c r="C88" s="263"/>
      <c r="D88" s="264"/>
      <c r="E88" s="264"/>
      <c r="F88" s="265"/>
      <c r="G88" s="266"/>
      <c r="H88" s="267"/>
      <c r="I88" s="267"/>
      <c r="J88" s="267"/>
      <c r="K88" s="267"/>
      <c r="L88" s="267"/>
      <c r="M88" s="267"/>
      <c r="N88" s="268"/>
      <c r="O88" s="49">
        <f ca="1">IF(N88="",((TODAY()-Brukerregistrering!$F88)/30),(YEAR(N88)-YEAR(Brukerregistrering!$F88))*12+MONTH(N88)-MONTH(Brukerregistrering!$F88))</f>
        <v>1518.8666666666666</v>
      </c>
      <c r="P88" s="124">
        <f>IF(Målinger!$F$4='brukerregistrering-støtteark'!$B$21,#REF!-Brukerregistrering!Q88,gevinst_bruker_nullp!DT90-Brukerregistrering!Q88)</f>
        <v>0</v>
      </c>
      <c r="Q88" s="125">
        <f>IF(Brukerregistrering!$F88="",0,'Kostnader teknologi'!J89)</f>
        <v>0</v>
      </c>
      <c r="R88" s="456"/>
      <c r="S88" s="456"/>
      <c r="T88" s="250"/>
    </row>
    <row r="89" spans="2:20" s="18" customFormat="1" ht="39.950000000000003" customHeight="1">
      <c r="B89" s="250"/>
      <c r="C89" s="269"/>
      <c r="D89" s="270"/>
      <c r="E89" s="270"/>
      <c r="F89" s="271"/>
      <c r="G89" s="272"/>
      <c r="H89" s="273"/>
      <c r="I89" s="273"/>
      <c r="J89" s="273"/>
      <c r="K89" s="273"/>
      <c r="L89" s="273"/>
      <c r="M89" s="273"/>
      <c r="N89" s="274"/>
      <c r="O89" s="49">
        <f ca="1">IF(N89="",((TODAY()-Brukerregistrering!$F89)/30),(YEAR(N89)-YEAR(Brukerregistrering!$F89))*12+MONTH(N89)-MONTH(Brukerregistrering!$F89))</f>
        <v>1518.8666666666666</v>
      </c>
      <c r="P89" s="124">
        <f>IF(Målinger!$F$4='brukerregistrering-støtteark'!$B$21,#REF!-Brukerregistrering!Q89,gevinst_bruker_nullp!DT91-Brukerregistrering!Q89)</f>
        <v>0</v>
      </c>
      <c r="Q89" s="125">
        <f>IF(Brukerregistrering!$F89="",0,'Kostnader teknologi'!J90)</f>
        <v>0</v>
      </c>
      <c r="R89" s="456"/>
      <c r="S89" s="456"/>
      <c r="T89" s="250"/>
    </row>
    <row r="90" spans="2:20" s="18" customFormat="1" ht="39.950000000000003" customHeight="1">
      <c r="B90" s="250"/>
      <c r="C90" s="263"/>
      <c r="D90" s="264"/>
      <c r="E90" s="264"/>
      <c r="F90" s="265"/>
      <c r="G90" s="266"/>
      <c r="H90" s="267"/>
      <c r="I90" s="267"/>
      <c r="J90" s="267"/>
      <c r="K90" s="267"/>
      <c r="L90" s="267"/>
      <c r="M90" s="267"/>
      <c r="N90" s="268"/>
      <c r="O90" s="49">
        <f ca="1">IF(N90="",((TODAY()-Brukerregistrering!$F90)/30),(YEAR(N90)-YEAR(Brukerregistrering!$F90))*12+MONTH(N90)-MONTH(Brukerregistrering!$F90))</f>
        <v>1518.8666666666666</v>
      </c>
      <c r="P90" s="124">
        <f>IF(Målinger!$F$4='brukerregistrering-støtteark'!$B$21,#REF!-Brukerregistrering!Q90,gevinst_bruker_nullp!DT92-Brukerregistrering!Q90)</f>
        <v>0</v>
      </c>
      <c r="Q90" s="125">
        <f>IF(Brukerregistrering!$F90="",0,'Kostnader teknologi'!J91)</f>
        <v>0</v>
      </c>
      <c r="R90" s="456"/>
      <c r="S90" s="456"/>
      <c r="T90" s="250"/>
    </row>
    <row r="91" spans="2:20" s="18" customFormat="1" ht="39.950000000000003" customHeight="1">
      <c r="B91" s="250"/>
      <c r="C91" s="269"/>
      <c r="D91" s="270"/>
      <c r="E91" s="270"/>
      <c r="F91" s="271"/>
      <c r="G91" s="272"/>
      <c r="H91" s="273"/>
      <c r="I91" s="273"/>
      <c r="J91" s="273"/>
      <c r="K91" s="273"/>
      <c r="L91" s="273"/>
      <c r="M91" s="273"/>
      <c r="N91" s="274"/>
      <c r="O91" s="49">
        <f ca="1">IF(N91="",((TODAY()-Brukerregistrering!$F91)/30),(YEAR(N91)-YEAR(Brukerregistrering!$F91))*12+MONTH(N91)-MONTH(Brukerregistrering!$F91))</f>
        <v>1518.8666666666666</v>
      </c>
      <c r="P91" s="124">
        <f>IF(Målinger!$F$4='brukerregistrering-støtteark'!$B$21,#REF!-Brukerregistrering!Q91,gevinst_bruker_nullp!DT93-Brukerregistrering!Q91)</f>
        <v>0</v>
      </c>
      <c r="Q91" s="125">
        <f>IF(Brukerregistrering!$F91="",0,'Kostnader teknologi'!J92)</f>
        <v>0</v>
      </c>
      <c r="R91" s="456"/>
      <c r="S91" s="456"/>
      <c r="T91" s="250"/>
    </row>
    <row r="92" spans="2:20" s="18" customFormat="1" ht="39.950000000000003" customHeight="1">
      <c r="B92" s="250"/>
      <c r="C92" s="263"/>
      <c r="D92" s="264"/>
      <c r="E92" s="264"/>
      <c r="F92" s="265"/>
      <c r="G92" s="266"/>
      <c r="H92" s="267"/>
      <c r="I92" s="267"/>
      <c r="J92" s="267"/>
      <c r="K92" s="267"/>
      <c r="L92" s="267"/>
      <c r="M92" s="267"/>
      <c r="N92" s="268"/>
      <c r="O92" s="49">
        <f ca="1">IF(N92="",((TODAY()-Brukerregistrering!$F92)/30),(YEAR(N92)-YEAR(Brukerregistrering!$F92))*12+MONTH(N92)-MONTH(Brukerregistrering!$F92))</f>
        <v>1518.8666666666666</v>
      </c>
      <c r="P92" s="124">
        <f>IF(Målinger!$F$4='brukerregistrering-støtteark'!$B$21,#REF!-Brukerregistrering!Q92,gevinst_bruker_nullp!DT94-Brukerregistrering!Q92)</f>
        <v>0</v>
      </c>
      <c r="Q92" s="125">
        <f>IF(Brukerregistrering!$F92="",0,'Kostnader teknologi'!J93)</f>
        <v>0</v>
      </c>
      <c r="R92" s="456"/>
      <c r="S92" s="456"/>
      <c r="T92" s="250"/>
    </row>
    <row r="93" spans="2:20" s="18" customFormat="1" ht="39.950000000000003" customHeight="1">
      <c r="B93" s="250"/>
      <c r="C93" s="269"/>
      <c r="D93" s="270"/>
      <c r="E93" s="270"/>
      <c r="F93" s="271"/>
      <c r="G93" s="272"/>
      <c r="H93" s="273"/>
      <c r="I93" s="273"/>
      <c r="J93" s="273"/>
      <c r="K93" s="273"/>
      <c r="L93" s="273"/>
      <c r="M93" s="273"/>
      <c r="N93" s="274"/>
      <c r="O93" s="49">
        <f ca="1">IF(N93="",((TODAY()-Brukerregistrering!$F93)/30),(YEAR(N93)-YEAR(Brukerregistrering!$F93))*12+MONTH(N93)-MONTH(Brukerregistrering!$F93))</f>
        <v>1518.8666666666666</v>
      </c>
      <c r="P93" s="124">
        <f>IF(Målinger!$F$4='brukerregistrering-støtteark'!$B$21,#REF!-Brukerregistrering!Q93,gevinst_bruker_nullp!DT95-Brukerregistrering!Q93)</f>
        <v>0</v>
      </c>
      <c r="Q93" s="125">
        <f>IF(Brukerregistrering!$F93="",0,'Kostnader teknologi'!J94)</f>
        <v>0</v>
      </c>
      <c r="R93" s="456"/>
      <c r="S93" s="456"/>
      <c r="T93" s="250"/>
    </row>
    <row r="94" spans="2:20" s="18" customFormat="1" ht="39.950000000000003" customHeight="1">
      <c r="B94" s="250"/>
      <c r="C94" s="263"/>
      <c r="D94" s="264"/>
      <c r="E94" s="264"/>
      <c r="F94" s="265"/>
      <c r="G94" s="266"/>
      <c r="H94" s="267"/>
      <c r="I94" s="267"/>
      <c r="J94" s="267"/>
      <c r="K94" s="267"/>
      <c r="L94" s="267"/>
      <c r="M94" s="267"/>
      <c r="N94" s="268"/>
      <c r="O94" s="49">
        <f ca="1">IF(N94="",((TODAY()-Brukerregistrering!$F94)/30),(YEAR(N94)-YEAR(Brukerregistrering!$F94))*12+MONTH(N94)-MONTH(Brukerregistrering!$F94))</f>
        <v>1518.8666666666666</v>
      </c>
      <c r="P94" s="124">
        <f>IF(Målinger!$F$4='brukerregistrering-støtteark'!$B$21,#REF!-Brukerregistrering!Q94,gevinst_bruker_nullp!DT96-Brukerregistrering!Q94)</f>
        <v>0</v>
      </c>
      <c r="Q94" s="125">
        <f>IF(Brukerregistrering!$F94="",0,'Kostnader teknologi'!J95)</f>
        <v>0</v>
      </c>
      <c r="R94" s="456"/>
      <c r="S94" s="456"/>
      <c r="T94" s="250"/>
    </row>
    <row r="95" spans="2:20" s="18" customFormat="1" ht="39.950000000000003" customHeight="1">
      <c r="B95" s="250"/>
      <c r="C95" s="269"/>
      <c r="D95" s="270"/>
      <c r="E95" s="270"/>
      <c r="F95" s="271"/>
      <c r="G95" s="272"/>
      <c r="H95" s="273"/>
      <c r="I95" s="273"/>
      <c r="J95" s="273"/>
      <c r="K95" s="273"/>
      <c r="L95" s="273"/>
      <c r="M95" s="273"/>
      <c r="N95" s="274"/>
      <c r="O95" s="49">
        <f ca="1">IF(N95="",((TODAY()-Brukerregistrering!$F95)/30),(YEAR(N95)-YEAR(Brukerregistrering!$F95))*12+MONTH(N95)-MONTH(Brukerregistrering!$F95))</f>
        <v>1518.8666666666666</v>
      </c>
      <c r="P95" s="124">
        <f>IF(Målinger!$F$4='brukerregistrering-støtteark'!$B$21,#REF!-Brukerregistrering!Q95,gevinst_bruker_nullp!DT97-Brukerregistrering!Q95)</f>
        <v>0</v>
      </c>
      <c r="Q95" s="125">
        <f>IF(Brukerregistrering!$F95="",0,'Kostnader teknologi'!J96)</f>
        <v>0</v>
      </c>
      <c r="R95" s="456"/>
      <c r="S95" s="456"/>
      <c r="T95" s="250"/>
    </row>
    <row r="96" spans="2:20" s="18" customFormat="1" ht="39.950000000000003" customHeight="1">
      <c r="B96" s="250"/>
      <c r="C96" s="263"/>
      <c r="D96" s="264"/>
      <c r="E96" s="264"/>
      <c r="F96" s="265"/>
      <c r="G96" s="266"/>
      <c r="H96" s="267"/>
      <c r="I96" s="267"/>
      <c r="J96" s="267"/>
      <c r="K96" s="267"/>
      <c r="L96" s="267"/>
      <c r="M96" s="267"/>
      <c r="N96" s="268"/>
      <c r="O96" s="49">
        <f ca="1">IF(N96="",((TODAY()-Brukerregistrering!$F96)/30),(YEAR(N96)-YEAR(Brukerregistrering!$F96))*12+MONTH(N96)-MONTH(Brukerregistrering!$F96))</f>
        <v>1518.8666666666666</v>
      </c>
      <c r="P96" s="124">
        <f>IF(Målinger!$F$4='brukerregistrering-støtteark'!$B$21,#REF!-Brukerregistrering!Q96,gevinst_bruker_nullp!DT98-Brukerregistrering!Q96)</f>
        <v>0</v>
      </c>
      <c r="Q96" s="125">
        <f>IF(Brukerregistrering!$F96="",0,'Kostnader teknologi'!J97)</f>
        <v>0</v>
      </c>
      <c r="R96" s="456"/>
      <c r="S96" s="456"/>
      <c r="T96" s="250"/>
    </row>
    <row r="97" spans="2:20" s="18" customFormat="1" ht="39.950000000000003" customHeight="1">
      <c r="B97" s="250"/>
      <c r="C97" s="269"/>
      <c r="D97" s="270"/>
      <c r="E97" s="270"/>
      <c r="F97" s="271"/>
      <c r="G97" s="272"/>
      <c r="H97" s="273"/>
      <c r="I97" s="273"/>
      <c r="J97" s="273"/>
      <c r="K97" s="273"/>
      <c r="L97" s="273"/>
      <c r="M97" s="273"/>
      <c r="N97" s="274"/>
      <c r="O97" s="49">
        <f ca="1">IF(N97="",((TODAY()-Brukerregistrering!$F97)/30),(YEAR(N97)-YEAR(Brukerregistrering!$F97))*12+MONTH(N97)-MONTH(Brukerregistrering!$F97))</f>
        <v>1518.8666666666666</v>
      </c>
      <c r="P97" s="124">
        <f>IF(Målinger!$F$4='brukerregistrering-støtteark'!$B$21,#REF!-Brukerregistrering!Q97,gevinst_bruker_nullp!DT99-Brukerregistrering!Q97)</f>
        <v>0</v>
      </c>
      <c r="Q97" s="125">
        <f>IF(Brukerregistrering!$F97="",0,'Kostnader teknologi'!J98)</f>
        <v>0</v>
      </c>
      <c r="R97" s="456"/>
      <c r="S97" s="456"/>
      <c r="T97" s="250"/>
    </row>
    <row r="98" spans="2:20" s="18" customFormat="1" ht="39.950000000000003" customHeight="1">
      <c r="B98" s="250"/>
      <c r="C98" s="263"/>
      <c r="D98" s="264"/>
      <c r="E98" s="264"/>
      <c r="F98" s="265"/>
      <c r="G98" s="266"/>
      <c r="H98" s="267"/>
      <c r="I98" s="267"/>
      <c r="J98" s="267"/>
      <c r="K98" s="267"/>
      <c r="L98" s="267"/>
      <c r="M98" s="267"/>
      <c r="N98" s="268"/>
      <c r="O98" s="49">
        <f ca="1">IF(N98="",((TODAY()-Brukerregistrering!$F98)/30),(YEAR(N98)-YEAR(Brukerregistrering!$F98))*12+MONTH(N98)-MONTH(Brukerregistrering!$F98))</f>
        <v>1518.8666666666666</v>
      </c>
      <c r="P98" s="124">
        <f>IF(Målinger!$F$4='brukerregistrering-støtteark'!$B$21,#REF!-Brukerregistrering!Q98,gevinst_bruker_nullp!DT100-Brukerregistrering!Q98)</f>
        <v>0</v>
      </c>
      <c r="Q98" s="125">
        <f>IF(Brukerregistrering!$F98="",0,'Kostnader teknologi'!J99)</f>
        <v>0</v>
      </c>
      <c r="R98" s="456"/>
      <c r="S98" s="456"/>
      <c r="T98" s="250"/>
    </row>
    <row r="99" spans="2:20" s="18" customFormat="1" ht="39.950000000000003" customHeight="1">
      <c r="B99" s="250"/>
      <c r="C99" s="269"/>
      <c r="D99" s="270"/>
      <c r="E99" s="270"/>
      <c r="F99" s="271"/>
      <c r="G99" s="272"/>
      <c r="H99" s="273"/>
      <c r="I99" s="273"/>
      <c r="J99" s="273"/>
      <c r="K99" s="273"/>
      <c r="L99" s="273"/>
      <c r="M99" s="273"/>
      <c r="N99" s="274"/>
      <c r="O99" s="49">
        <f ca="1">IF(N99="",((TODAY()-Brukerregistrering!$F99)/30),(YEAR(N99)-YEAR(Brukerregistrering!$F99))*12+MONTH(N99)-MONTH(Brukerregistrering!$F99))</f>
        <v>1518.8666666666666</v>
      </c>
      <c r="P99" s="124">
        <f>IF(Målinger!$F$4='brukerregistrering-støtteark'!$B$21,#REF!-Brukerregistrering!Q99,gevinst_bruker_nullp!DT101-Brukerregistrering!Q99)</f>
        <v>0</v>
      </c>
      <c r="Q99" s="125">
        <f>IF(Brukerregistrering!$F99="",0,'Kostnader teknologi'!J100)</f>
        <v>0</v>
      </c>
      <c r="R99" s="456"/>
      <c r="S99" s="456"/>
      <c r="T99" s="250"/>
    </row>
    <row r="100" spans="2:20" s="18" customFormat="1" ht="39.950000000000003" customHeight="1">
      <c r="B100" s="250"/>
      <c r="C100" s="263"/>
      <c r="D100" s="264"/>
      <c r="E100" s="264"/>
      <c r="F100" s="265"/>
      <c r="G100" s="266"/>
      <c r="H100" s="267"/>
      <c r="I100" s="267"/>
      <c r="J100" s="267"/>
      <c r="K100" s="267"/>
      <c r="L100" s="267"/>
      <c r="M100" s="267"/>
      <c r="N100" s="268"/>
      <c r="O100" s="49">
        <f ca="1">IF(N100="",((TODAY()-Brukerregistrering!$F100)/30),(YEAR(N100)-YEAR(Brukerregistrering!$F100))*12+MONTH(N100)-MONTH(Brukerregistrering!$F100))</f>
        <v>1518.8666666666666</v>
      </c>
      <c r="P100" s="124">
        <f>IF(Målinger!$F$4='brukerregistrering-støtteark'!$B$21,#REF!-Brukerregistrering!Q100,gevinst_bruker_nullp!DT102-Brukerregistrering!Q100)</f>
        <v>0</v>
      </c>
      <c r="Q100" s="125">
        <f>IF(Brukerregistrering!$F100="",0,'Kostnader teknologi'!J101)</f>
        <v>0</v>
      </c>
      <c r="R100" s="456"/>
      <c r="S100" s="456"/>
      <c r="T100" s="250"/>
    </row>
    <row r="101" spans="2:20" s="18" customFormat="1" ht="39.950000000000003" customHeight="1">
      <c r="B101" s="250"/>
      <c r="C101" s="269"/>
      <c r="D101" s="270"/>
      <c r="E101" s="270"/>
      <c r="F101" s="271"/>
      <c r="G101" s="272"/>
      <c r="H101" s="273"/>
      <c r="I101" s="273"/>
      <c r="J101" s="273"/>
      <c r="K101" s="273"/>
      <c r="L101" s="273"/>
      <c r="M101" s="273"/>
      <c r="N101" s="274"/>
      <c r="O101" s="49">
        <f ca="1">IF(N101="",((TODAY()-Brukerregistrering!$F101)/30),(YEAR(N101)-YEAR(Brukerregistrering!$F101))*12+MONTH(N101)-MONTH(Brukerregistrering!$F101))</f>
        <v>1518.8666666666666</v>
      </c>
      <c r="P101" s="124">
        <f>IF(Målinger!$F$4='brukerregistrering-støtteark'!$B$21,#REF!-Brukerregistrering!Q101,gevinst_bruker_nullp!DT103-Brukerregistrering!Q101)</f>
        <v>0</v>
      </c>
      <c r="Q101" s="125">
        <f>IF(Brukerregistrering!$F101="",0,'Kostnader teknologi'!J102)</f>
        <v>0</v>
      </c>
      <c r="R101" s="456"/>
      <c r="S101" s="456"/>
      <c r="T101" s="250"/>
    </row>
    <row r="102" spans="2:20" s="18" customFormat="1" ht="39.950000000000003" customHeight="1">
      <c r="B102" s="250"/>
      <c r="C102" s="263"/>
      <c r="D102" s="264"/>
      <c r="E102" s="264"/>
      <c r="F102" s="265"/>
      <c r="G102" s="266"/>
      <c r="H102" s="267"/>
      <c r="I102" s="267"/>
      <c r="J102" s="267"/>
      <c r="K102" s="267"/>
      <c r="L102" s="267"/>
      <c r="M102" s="267"/>
      <c r="N102" s="268"/>
      <c r="O102" s="49">
        <f ca="1">IF(N102="",((TODAY()-Brukerregistrering!$F102)/30),(YEAR(N102)-YEAR(Brukerregistrering!$F102))*12+MONTH(N102)-MONTH(Brukerregistrering!$F102))</f>
        <v>1518.8666666666666</v>
      </c>
      <c r="P102" s="124">
        <f>IF(Målinger!$F$4='brukerregistrering-støtteark'!$B$21,#REF!-Brukerregistrering!Q102,gevinst_bruker_nullp!DT104-Brukerregistrering!Q102)</f>
        <v>0</v>
      </c>
      <c r="Q102" s="125">
        <f>IF(Brukerregistrering!$F102="",0,'Kostnader teknologi'!J103)</f>
        <v>0</v>
      </c>
      <c r="R102" s="456"/>
      <c r="S102" s="456"/>
      <c r="T102" s="250"/>
    </row>
    <row r="103" spans="2:20" s="18" customFormat="1" ht="39.950000000000003" customHeight="1">
      <c r="B103" s="250"/>
      <c r="C103" s="269"/>
      <c r="D103" s="270"/>
      <c r="E103" s="270"/>
      <c r="F103" s="271"/>
      <c r="G103" s="272"/>
      <c r="H103" s="273"/>
      <c r="I103" s="273"/>
      <c r="J103" s="273"/>
      <c r="K103" s="273"/>
      <c r="L103" s="273"/>
      <c r="M103" s="273"/>
      <c r="N103" s="274"/>
      <c r="O103" s="49">
        <f ca="1">IF(N103="",((TODAY()-Brukerregistrering!$F103)/30),(YEAR(N103)-YEAR(Brukerregistrering!$F103))*12+MONTH(N103)-MONTH(Brukerregistrering!$F103))</f>
        <v>1518.8666666666666</v>
      </c>
      <c r="P103" s="124">
        <f>IF(Målinger!$F$4='brukerregistrering-støtteark'!$B$21,#REF!-Brukerregistrering!Q103,gevinst_bruker_nullp!DT105-Brukerregistrering!Q103)</f>
        <v>0</v>
      </c>
      <c r="Q103" s="125">
        <f>IF(Brukerregistrering!$F103="",0,'Kostnader teknologi'!J104)</f>
        <v>0</v>
      </c>
      <c r="R103" s="456"/>
      <c r="S103" s="456"/>
      <c r="T103" s="250"/>
    </row>
    <row r="104" spans="2:20" s="18" customFormat="1" ht="39.950000000000003" customHeight="1">
      <c r="B104" s="250"/>
      <c r="C104" s="263"/>
      <c r="D104" s="264"/>
      <c r="E104" s="264"/>
      <c r="F104" s="265"/>
      <c r="G104" s="266"/>
      <c r="H104" s="267"/>
      <c r="I104" s="267"/>
      <c r="J104" s="267"/>
      <c r="K104" s="267"/>
      <c r="L104" s="267"/>
      <c r="M104" s="267"/>
      <c r="N104" s="268"/>
      <c r="O104" s="49">
        <f ca="1">IF(N104="",((TODAY()-Brukerregistrering!$F104)/30),(YEAR(N104)-YEAR(Brukerregistrering!$F104))*12+MONTH(N104)-MONTH(Brukerregistrering!$F104))</f>
        <v>1518.8666666666666</v>
      </c>
      <c r="P104" s="124">
        <f>IF(Målinger!$F$4='brukerregistrering-støtteark'!$B$21,#REF!-Brukerregistrering!Q104,gevinst_bruker_nullp!DT106-Brukerregistrering!Q104)</f>
        <v>0</v>
      </c>
      <c r="Q104" s="125">
        <f>IF(Brukerregistrering!$F104="",0,'Kostnader teknologi'!J105)</f>
        <v>0</v>
      </c>
      <c r="R104" s="456"/>
      <c r="S104" s="456"/>
      <c r="T104" s="250"/>
    </row>
    <row r="105" spans="2:20" s="18" customFormat="1" ht="39.950000000000003" customHeight="1">
      <c r="B105" s="250"/>
      <c r="C105" s="269"/>
      <c r="D105" s="270"/>
      <c r="E105" s="270"/>
      <c r="F105" s="271"/>
      <c r="G105" s="272"/>
      <c r="H105" s="273"/>
      <c r="I105" s="273"/>
      <c r="J105" s="273"/>
      <c r="K105" s="273"/>
      <c r="L105" s="273"/>
      <c r="M105" s="273"/>
      <c r="N105" s="274"/>
      <c r="O105" s="49">
        <f ca="1">IF(N105="",((TODAY()-Brukerregistrering!$F105)/30),(YEAR(N105)-YEAR(Brukerregistrering!$F105))*12+MONTH(N105)-MONTH(Brukerregistrering!$F105))</f>
        <v>1518.8666666666666</v>
      </c>
      <c r="P105" s="124">
        <f>IF(Målinger!$F$4='brukerregistrering-støtteark'!$B$21,#REF!-Brukerregistrering!Q105,gevinst_bruker_nullp!DT107-Brukerregistrering!Q105)</f>
        <v>0</v>
      </c>
      <c r="Q105" s="125">
        <f>IF(Brukerregistrering!$F105="",0,'Kostnader teknologi'!J106)</f>
        <v>0</v>
      </c>
      <c r="R105" s="456"/>
      <c r="S105" s="456"/>
      <c r="T105" s="250"/>
    </row>
    <row r="106" spans="2:20" s="18" customFormat="1" ht="39.950000000000003" customHeight="1">
      <c r="B106" s="250"/>
      <c r="C106" s="263"/>
      <c r="D106" s="264"/>
      <c r="E106" s="264"/>
      <c r="F106" s="265"/>
      <c r="G106" s="266"/>
      <c r="H106" s="267"/>
      <c r="I106" s="267"/>
      <c r="J106" s="267"/>
      <c r="K106" s="267"/>
      <c r="L106" s="267"/>
      <c r="M106" s="267"/>
      <c r="N106" s="268"/>
      <c r="O106" s="49">
        <f ca="1">IF(N106="",((TODAY()-Brukerregistrering!$F106)/30),(YEAR(N106)-YEAR(Brukerregistrering!$F106))*12+MONTH(N106)-MONTH(Brukerregistrering!$F106))</f>
        <v>1518.8666666666666</v>
      </c>
      <c r="P106" s="124">
        <f>IF(Målinger!$F$4='brukerregistrering-støtteark'!$B$21,#REF!-Brukerregistrering!Q106,gevinst_bruker_nullp!DT108-Brukerregistrering!Q106)</f>
        <v>0</v>
      </c>
      <c r="Q106" s="125">
        <f>IF(Brukerregistrering!$F106="",0,'Kostnader teknologi'!J107)</f>
        <v>0</v>
      </c>
      <c r="R106" s="456"/>
      <c r="S106" s="456"/>
      <c r="T106" s="250"/>
    </row>
    <row r="107" spans="2:20" s="18" customFormat="1" ht="39.950000000000003" customHeight="1">
      <c r="B107" s="250"/>
      <c r="C107" s="269"/>
      <c r="D107" s="270"/>
      <c r="E107" s="270"/>
      <c r="F107" s="271"/>
      <c r="G107" s="272"/>
      <c r="H107" s="273"/>
      <c r="I107" s="273"/>
      <c r="J107" s="273"/>
      <c r="K107" s="273"/>
      <c r="L107" s="273"/>
      <c r="M107" s="273"/>
      <c r="N107" s="274"/>
      <c r="O107" s="49">
        <f ca="1">IF(N107="",((TODAY()-Brukerregistrering!$F107)/30),(YEAR(N107)-YEAR(Brukerregistrering!$F107))*12+MONTH(N107)-MONTH(Brukerregistrering!$F107))</f>
        <v>1518.8666666666666</v>
      </c>
      <c r="P107" s="124">
        <f>IF(Målinger!$F$4='brukerregistrering-støtteark'!$B$21,#REF!-Brukerregistrering!Q107,gevinst_bruker_nullp!DT109-Brukerregistrering!Q107)</f>
        <v>0</v>
      </c>
      <c r="Q107" s="125">
        <f>IF(Brukerregistrering!$F107="",0,'Kostnader teknologi'!J108)</f>
        <v>0</v>
      </c>
      <c r="R107" s="456"/>
      <c r="S107" s="456"/>
      <c r="T107" s="250"/>
    </row>
    <row r="108" spans="2:20" s="18" customFormat="1" ht="39.950000000000003" customHeight="1">
      <c r="B108" s="250"/>
      <c r="C108" s="263"/>
      <c r="D108" s="264"/>
      <c r="E108" s="264"/>
      <c r="F108" s="265"/>
      <c r="G108" s="266"/>
      <c r="H108" s="267"/>
      <c r="I108" s="267"/>
      <c r="J108" s="267"/>
      <c r="K108" s="267"/>
      <c r="L108" s="267"/>
      <c r="M108" s="267"/>
      <c r="N108" s="268"/>
      <c r="O108" s="49">
        <f ca="1">IF(N108="",((TODAY()-Brukerregistrering!$F108)/30),(YEAR(N108)-YEAR(Brukerregistrering!$F108))*12+MONTH(N108)-MONTH(Brukerregistrering!$F108))</f>
        <v>1518.8666666666666</v>
      </c>
      <c r="P108" s="124">
        <f>IF(Målinger!$F$4='brukerregistrering-støtteark'!$B$21,#REF!-Brukerregistrering!Q108,gevinst_bruker_nullp!DT110-Brukerregistrering!Q108)</f>
        <v>0</v>
      </c>
      <c r="Q108" s="125">
        <f>IF(Brukerregistrering!$F108="",0,'Kostnader teknologi'!J109)</f>
        <v>0</v>
      </c>
      <c r="R108" s="456"/>
      <c r="S108" s="456"/>
      <c r="T108" s="250"/>
    </row>
    <row r="109" spans="2:20" s="18" customFormat="1" ht="39.950000000000003" customHeight="1">
      <c r="B109" s="250"/>
      <c r="C109" s="269"/>
      <c r="D109" s="270"/>
      <c r="E109" s="270"/>
      <c r="F109" s="271"/>
      <c r="G109" s="272"/>
      <c r="H109" s="273"/>
      <c r="I109" s="273"/>
      <c r="J109" s="273"/>
      <c r="K109" s="273"/>
      <c r="L109" s="273"/>
      <c r="M109" s="273"/>
      <c r="N109" s="274"/>
      <c r="O109" s="49">
        <f ca="1">IF(N109="",((TODAY()-Brukerregistrering!$F109)/30),(YEAR(N109)-YEAR(Brukerregistrering!$F109))*12+MONTH(N109)-MONTH(Brukerregistrering!$F109))</f>
        <v>1518.8666666666666</v>
      </c>
      <c r="P109" s="124">
        <f>IF(Målinger!$F$4='brukerregistrering-støtteark'!$B$21,#REF!-Brukerregistrering!Q109,gevinst_bruker_nullp!DT111-Brukerregistrering!Q109)</f>
        <v>0</v>
      </c>
      <c r="Q109" s="125">
        <f>IF(Brukerregistrering!$F109="",0,'Kostnader teknologi'!J110)</f>
        <v>0</v>
      </c>
      <c r="R109" s="456"/>
      <c r="S109" s="456"/>
      <c r="T109" s="250"/>
    </row>
    <row r="110" spans="2:20" s="18" customFormat="1" ht="39.950000000000003" customHeight="1">
      <c r="B110" s="250"/>
      <c r="C110" s="263"/>
      <c r="D110" s="264"/>
      <c r="E110" s="264"/>
      <c r="F110" s="265"/>
      <c r="G110" s="266"/>
      <c r="H110" s="267"/>
      <c r="I110" s="267"/>
      <c r="J110" s="267"/>
      <c r="K110" s="267"/>
      <c r="L110" s="267"/>
      <c r="M110" s="267"/>
      <c r="N110" s="268"/>
      <c r="O110" s="49">
        <f ca="1">IF(N110="",((TODAY()-Brukerregistrering!$F110)/30),(YEAR(N110)-YEAR(Brukerregistrering!$F110))*12+MONTH(N110)-MONTH(Brukerregistrering!$F110))</f>
        <v>1518.8666666666666</v>
      </c>
      <c r="P110" s="124">
        <f>IF(Målinger!$F$4='brukerregistrering-støtteark'!$B$21,#REF!-Brukerregistrering!Q110,gevinst_bruker_nullp!DT112-Brukerregistrering!Q110)</f>
        <v>0</v>
      </c>
      <c r="Q110" s="125">
        <f>IF(Brukerregistrering!$F110="",0,'Kostnader teknologi'!J111)</f>
        <v>0</v>
      </c>
      <c r="R110" s="456"/>
      <c r="S110" s="456"/>
      <c r="T110" s="250"/>
    </row>
    <row r="111" spans="2:20" s="18" customFormat="1" ht="39.950000000000003" customHeight="1">
      <c r="B111" s="250"/>
      <c r="C111" s="269"/>
      <c r="D111" s="270"/>
      <c r="E111" s="270"/>
      <c r="F111" s="271"/>
      <c r="G111" s="272"/>
      <c r="H111" s="273"/>
      <c r="I111" s="273"/>
      <c r="J111" s="273"/>
      <c r="K111" s="273"/>
      <c r="L111" s="273"/>
      <c r="M111" s="273"/>
      <c r="N111" s="274"/>
      <c r="O111" s="49">
        <f ca="1">IF(N111="",((TODAY()-Brukerregistrering!$F111)/30),(YEAR(N111)-YEAR(Brukerregistrering!$F111))*12+MONTH(N111)-MONTH(Brukerregistrering!$F111))</f>
        <v>1518.8666666666666</v>
      </c>
      <c r="P111" s="124">
        <f>IF(Målinger!$F$4='brukerregistrering-støtteark'!$B$21,#REF!-Brukerregistrering!Q111,gevinst_bruker_nullp!DT113-Brukerregistrering!Q111)</f>
        <v>0</v>
      </c>
      <c r="Q111" s="125">
        <f>IF(Brukerregistrering!$F111="",0,'Kostnader teknologi'!J112)</f>
        <v>0</v>
      </c>
      <c r="R111" s="456"/>
      <c r="S111" s="456"/>
      <c r="T111" s="250"/>
    </row>
    <row r="112" spans="2:20" s="18" customFormat="1" ht="39.950000000000003" customHeight="1">
      <c r="B112" s="250"/>
      <c r="C112" s="263"/>
      <c r="D112" s="264"/>
      <c r="E112" s="264"/>
      <c r="F112" s="265"/>
      <c r="G112" s="266"/>
      <c r="H112" s="267"/>
      <c r="I112" s="267"/>
      <c r="J112" s="267"/>
      <c r="K112" s="267"/>
      <c r="L112" s="267"/>
      <c r="M112" s="267"/>
      <c r="N112" s="268"/>
      <c r="O112" s="49">
        <f ca="1">IF(N112="",((TODAY()-Brukerregistrering!$F112)/30),(YEAR(N112)-YEAR(Brukerregistrering!$F112))*12+MONTH(N112)-MONTH(Brukerregistrering!$F112))</f>
        <v>1518.8666666666666</v>
      </c>
      <c r="P112" s="124">
        <f>IF(Målinger!$F$4='brukerregistrering-støtteark'!$B$21,#REF!-Brukerregistrering!Q112,gevinst_bruker_nullp!DT114-Brukerregistrering!Q112)</f>
        <v>0</v>
      </c>
      <c r="Q112" s="125">
        <f>IF(Brukerregistrering!$F112="",0,'Kostnader teknologi'!J113)</f>
        <v>0</v>
      </c>
      <c r="R112" s="456"/>
      <c r="S112" s="456"/>
      <c r="T112" s="250"/>
    </row>
    <row r="113" spans="2:20" s="18" customFormat="1" ht="39.950000000000003" customHeight="1">
      <c r="B113" s="250"/>
      <c r="C113" s="269"/>
      <c r="D113" s="270"/>
      <c r="E113" s="270"/>
      <c r="F113" s="271"/>
      <c r="G113" s="272"/>
      <c r="H113" s="273"/>
      <c r="I113" s="273"/>
      <c r="J113" s="273"/>
      <c r="K113" s="273"/>
      <c r="L113" s="273"/>
      <c r="M113" s="273"/>
      <c r="N113" s="274"/>
      <c r="O113" s="49">
        <f ca="1">IF(N113="",((TODAY()-Brukerregistrering!$F113)/30),(YEAR(N113)-YEAR(Brukerregistrering!$F113))*12+MONTH(N113)-MONTH(Brukerregistrering!$F113))</f>
        <v>1518.8666666666666</v>
      </c>
      <c r="P113" s="124">
        <f>IF(Målinger!$F$4='brukerregistrering-støtteark'!$B$21,#REF!-Brukerregistrering!Q113,gevinst_bruker_nullp!DT115-Brukerregistrering!Q113)</f>
        <v>0</v>
      </c>
      <c r="Q113" s="125">
        <f>IF(Brukerregistrering!$F113="",0,'Kostnader teknologi'!J114)</f>
        <v>0</v>
      </c>
      <c r="R113" s="456"/>
      <c r="S113" s="456"/>
      <c r="T113" s="250"/>
    </row>
    <row r="114" spans="2:20" s="18" customFormat="1" ht="39.950000000000003" customHeight="1">
      <c r="B114" s="250"/>
      <c r="C114" s="263"/>
      <c r="D114" s="264"/>
      <c r="E114" s="264"/>
      <c r="F114" s="265"/>
      <c r="G114" s="266"/>
      <c r="H114" s="267"/>
      <c r="I114" s="267"/>
      <c r="J114" s="267"/>
      <c r="K114" s="267"/>
      <c r="L114" s="267"/>
      <c r="M114" s="267"/>
      <c r="N114" s="268"/>
      <c r="O114" s="49">
        <f ca="1">IF(N114="",((TODAY()-Brukerregistrering!$F114)/30),(YEAR(N114)-YEAR(Brukerregistrering!$F114))*12+MONTH(N114)-MONTH(Brukerregistrering!$F114))</f>
        <v>1518.8666666666666</v>
      </c>
      <c r="P114" s="124">
        <f>IF(Målinger!$F$4='brukerregistrering-støtteark'!$B$21,#REF!-Brukerregistrering!Q114,gevinst_bruker_nullp!DT116-Brukerregistrering!Q114)</f>
        <v>0</v>
      </c>
      <c r="Q114" s="125">
        <f>IF(Brukerregistrering!$F114="",0,'Kostnader teknologi'!J115)</f>
        <v>0</v>
      </c>
      <c r="R114" s="456"/>
      <c r="S114" s="456"/>
      <c r="T114" s="250"/>
    </row>
    <row r="115" spans="2:20" s="18" customFormat="1" ht="39.950000000000003" customHeight="1">
      <c r="B115" s="250"/>
      <c r="C115" s="269"/>
      <c r="D115" s="270"/>
      <c r="E115" s="270"/>
      <c r="F115" s="271"/>
      <c r="G115" s="272"/>
      <c r="H115" s="273"/>
      <c r="I115" s="273"/>
      <c r="J115" s="273"/>
      <c r="K115" s="273"/>
      <c r="L115" s="273"/>
      <c r="M115" s="273"/>
      <c r="N115" s="274"/>
      <c r="O115" s="49">
        <f ca="1">IF(N115="",((TODAY()-Brukerregistrering!$F115)/30),(YEAR(N115)-YEAR(Brukerregistrering!$F115))*12+MONTH(N115)-MONTH(Brukerregistrering!$F115))</f>
        <v>1518.8666666666666</v>
      </c>
      <c r="P115" s="124">
        <f>IF(Målinger!$F$4='brukerregistrering-støtteark'!$B$21,#REF!-Brukerregistrering!Q115,gevinst_bruker_nullp!DT117-Brukerregistrering!Q115)</f>
        <v>0</v>
      </c>
      <c r="Q115" s="125">
        <f>IF(Brukerregistrering!$F115="",0,'Kostnader teknologi'!J116)</f>
        <v>0</v>
      </c>
      <c r="R115" s="456"/>
      <c r="S115" s="456"/>
      <c r="T115" s="250"/>
    </row>
    <row r="116" spans="2:20" s="18" customFormat="1" ht="39.950000000000003" customHeight="1">
      <c r="B116" s="250"/>
      <c r="C116" s="263"/>
      <c r="D116" s="264"/>
      <c r="E116" s="264"/>
      <c r="F116" s="265"/>
      <c r="G116" s="266"/>
      <c r="H116" s="267"/>
      <c r="I116" s="267"/>
      <c r="J116" s="267"/>
      <c r="K116" s="267"/>
      <c r="L116" s="267"/>
      <c r="M116" s="267"/>
      <c r="N116" s="268"/>
      <c r="O116" s="49">
        <f ca="1">IF(N116="",((TODAY()-Brukerregistrering!$F116)/30),(YEAR(N116)-YEAR(Brukerregistrering!$F116))*12+MONTH(N116)-MONTH(Brukerregistrering!$F116))</f>
        <v>1518.8666666666666</v>
      </c>
      <c r="P116" s="124">
        <f>IF(Målinger!$F$4='brukerregistrering-støtteark'!$B$21,#REF!-Brukerregistrering!Q116,gevinst_bruker_nullp!DT118-Brukerregistrering!Q116)</f>
        <v>0</v>
      </c>
      <c r="Q116" s="125">
        <f>IF(Brukerregistrering!$F116="",0,'Kostnader teknologi'!J117)</f>
        <v>0</v>
      </c>
      <c r="R116" s="456"/>
      <c r="S116" s="456"/>
      <c r="T116" s="250"/>
    </row>
    <row r="117" spans="2:20" s="18" customFormat="1" ht="39.950000000000003" customHeight="1">
      <c r="B117" s="250"/>
      <c r="C117" s="269"/>
      <c r="D117" s="270"/>
      <c r="E117" s="270"/>
      <c r="F117" s="271"/>
      <c r="G117" s="272"/>
      <c r="H117" s="273"/>
      <c r="I117" s="273"/>
      <c r="J117" s="273"/>
      <c r="K117" s="273"/>
      <c r="L117" s="273"/>
      <c r="M117" s="273"/>
      <c r="N117" s="274"/>
      <c r="O117" s="49">
        <f ca="1">IF(N117="",((TODAY()-Brukerregistrering!$F117)/30),(YEAR(N117)-YEAR(Brukerregistrering!$F117))*12+MONTH(N117)-MONTH(Brukerregistrering!$F117))</f>
        <v>1518.8666666666666</v>
      </c>
      <c r="P117" s="124">
        <f>IF(Målinger!$F$4='brukerregistrering-støtteark'!$B$21,#REF!-Brukerregistrering!Q117,gevinst_bruker_nullp!DT119-Brukerregistrering!Q117)</f>
        <v>0</v>
      </c>
      <c r="Q117" s="125">
        <f>IF(Brukerregistrering!$F117="",0,'Kostnader teknologi'!J118)</f>
        <v>0</v>
      </c>
      <c r="R117" s="456"/>
      <c r="S117" s="456"/>
      <c r="T117" s="250"/>
    </row>
    <row r="118" spans="2:20" s="18" customFormat="1" ht="39.950000000000003" customHeight="1">
      <c r="B118" s="250"/>
      <c r="C118" s="263"/>
      <c r="D118" s="264"/>
      <c r="E118" s="264"/>
      <c r="F118" s="265"/>
      <c r="G118" s="266"/>
      <c r="H118" s="267"/>
      <c r="I118" s="267"/>
      <c r="J118" s="267"/>
      <c r="K118" s="267"/>
      <c r="L118" s="267"/>
      <c r="M118" s="267"/>
      <c r="N118" s="268"/>
      <c r="O118" s="49">
        <f ca="1">IF(N118="",((TODAY()-Brukerregistrering!$F118)/30),(YEAR(N118)-YEAR(Brukerregistrering!$F118))*12+MONTH(N118)-MONTH(Brukerregistrering!$F118))</f>
        <v>1518.8666666666666</v>
      </c>
      <c r="P118" s="124">
        <f>IF(Målinger!$F$4='brukerregistrering-støtteark'!$B$21,#REF!-Brukerregistrering!Q118,gevinst_bruker_nullp!DT120-Brukerregistrering!Q118)</f>
        <v>0</v>
      </c>
      <c r="Q118" s="125">
        <f>IF(Brukerregistrering!$F118="",0,'Kostnader teknologi'!J119)</f>
        <v>0</v>
      </c>
      <c r="R118" s="456"/>
      <c r="S118" s="456"/>
      <c r="T118" s="250"/>
    </row>
    <row r="119" spans="2:20" s="18" customFormat="1" ht="39.950000000000003" customHeight="1">
      <c r="B119" s="250"/>
      <c r="C119" s="269"/>
      <c r="D119" s="270"/>
      <c r="E119" s="270"/>
      <c r="F119" s="271"/>
      <c r="G119" s="272"/>
      <c r="H119" s="273"/>
      <c r="I119" s="273"/>
      <c r="J119" s="273"/>
      <c r="K119" s="273"/>
      <c r="L119" s="273"/>
      <c r="M119" s="273"/>
      <c r="N119" s="274"/>
      <c r="O119" s="49">
        <f ca="1">IF(N119="",((TODAY()-Brukerregistrering!$F119)/30),(YEAR(N119)-YEAR(Brukerregistrering!$F119))*12+MONTH(N119)-MONTH(Brukerregistrering!$F119))</f>
        <v>1518.8666666666666</v>
      </c>
      <c r="P119" s="124">
        <f>IF(Målinger!$F$4='brukerregistrering-støtteark'!$B$21,#REF!-Brukerregistrering!Q119,gevinst_bruker_nullp!DT121-Brukerregistrering!Q119)</f>
        <v>0</v>
      </c>
      <c r="Q119" s="125">
        <f>IF(Brukerregistrering!$F119="",0,'Kostnader teknologi'!J120)</f>
        <v>0</v>
      </c>
      <c r="R119" s="456"/>
      <c r="S119" s="456"/>
      <c r="T119" s="250"/>
    </row>
    <row r="120" spans="2:20" s="18" customFormat="1" ht="39.950000000000003" customHeight="1">
      <c r="B120" s="250"/>
      <c r="C120" s="263"/>
      <c r="D120" s="264"/>
      <c r="E120" s="264"/>
      <c r="F120" s="265"/>
      <c r="G120" s="266"/>
      <c r="H120" s="267"/>
      <c r="I120" s="267"/>
      <c r="J120" s="267"/>
      <c r="K120" s="267"/>
      <c r="L120" s="267"/>
      <c r="M120" s="267"/>
      <c r="N120" s="268"/>
      <c r="O120" s="49">
        <f ca="1">IF(N120="",((TODAY()-Brukerregistrering!$F120)/30),(YEAR(N120)-YEAR(Brukerregistrering!$F120))*12+MONTH(N120)-MONTH(Brukerregistrering!$F120))</f>
        <v>1518.8666666666666</v>
      </c>
      <c r="P120" s="124">
        <f>IF(Målinger!$F$4='brukerregistrering-støtteark'!$B$21,#REF!-Brukerregistrering!Q120,gevinst_bruker_nullp!DT122-Brukerregistrering!Q120)</f>
        <v>0</v>
      </c>
      <c r="Q120" s="125">
        <f>IF(Brukerregistrering!$F120="",0,'Kostnader teknologi'!J121)</f>
        <v>0</v>
      </c>
      <c r="R120" s="456"/>
      <c r="S120" s="456"/>
      <c r="T120" s="250"/>
    </row>
    <row r="121" spans="2:20" s="18" customFormat="1" ht="39.950000000000003" customHeight="1">
      <c r="B121" s="250"/>
      <c r="C121" s="269"/>
      <c r="D121" s="270"/>
      <c r="E121" s="270"/>
      <c r="F121" s="271"/>
      <c r="G121" s="272"/>
      <c r="H121" s="273"/>
      <c r="I121" s="273"/>
      <c r="J121" s="273"/>
      <c r="K121" s="273"/>
      <c r="L121" s="273"/>
      <c r="M121" s="273"/>
      <c r="N121" s="274"/>
      <c r="O121" s="49">
        <f ca="1">IF(N121="",((TODAY()-Brukerregistrering!$F121)/30),(YEAR(N121)-YEAR(Brukerregistrering!$F121))*12+MONTH(N121)-MONTH(Brukerregistrering!$F121))</f>
        <v>1518.8666666666666</v>
      </c>
      <c r="P121" s="124">
        <f>IF(Målinger!$F$4='brukerregistrering-støtteark'!$B$21,#REF!-Brukerregistrering!Q121,gevinst_bruker_nullp!DT123-Brukerregistrering!Q121)</f>
        <v>0</v>
      </c>
      <c r="Q121" s="125">
        <f>IF(Brukerregistrering!$F121="",0,'Kostnader teknologi'!J122)</f>
        <v>0</v>
      </c>
      <c r="R121" s="456"/>
      <c r="S121" s="456"/>
      <c r="T121" s="250"/>
    </row>
    <row r="122" spans="2:20" s="18" customFormat="1" ht="39.950000000000003" customHeight="1">
      <c r="B122" s="250"/>
      <c r="C122" s="263"/>
      <c r="D122" s="264"/>
      <c r="E122" s="264"/>
      <c r="F122" s="265"/>
      <c r="G122" s="266"/>
      <c r="H122" s="267"/>
      <c r="I122" s="267"/>
      <c r="J122" s="267"/>
      <c r="K122" s="267"/>
      <c r="L122" s="267"/>
      <c r="M122" s="267"/>
      <c r="N122" s="268"/>
      <c r="O122" s="49">
        <f ca="1">IF(N122="",((TODAY()-Brukerregistrering!$F122)/30),(YEAR(N122)-YEAR(Brukerregistrering!$F122))*12+MONTH(N122)-MONTH(Brukerregistrering!$F122))</f>
        <v>1518.8666666666666</v>
      </c>
      <c r="P122" s="124">
        <f>IF(Målinger!$F$4='brukerregistrering-støtteark'!$B$21,#REF!-Brukerregistrering!Q122,gevinst_bruker_nullp!DT124-Brukerregistrering!Q122)</f>
        <v>0</v>
      </c>
      <c r="Q122" s="125">
        <f>IF(Brukerregistrering!$F122="",0,'Kostnader teknologi'!J123)</f>
        <v>0</v>
      </c>
      <c r="R122" s="456"/>
      <c r="S122" s="456"/>
      <c r="T122" s="250"/>
    </row>
    <row r="123" spans="2:20" s="18" customFormat="1" ht="39.950000000000003" customHeight="1">
      <c r="B123" s="250"/>
      <c r="C123" s="269"/>
      <c r="D123" s="270"/>
      <c r="E123" s="270"/>
      <c r="F123" s="271"/>
      <c r="G123" s="272"/>
      <c r="H123" s="273"/>
      <c r="I123" s="273"/>
      <c r="J123" s="273"/>
      <c r="K123" s="273"/>
      <c r="L123" s="273"/>
      <c r="M123" s="273"/>
      <c r="N123" s="274"/>
      <c r="O123" s="49">
        <f ca="1">IF(N123="",((TODAY()-Brukerregistrering!$F123)/30),(YEAR(N123)-YEAR(Brukerregistrering!$F123))*12+MONTH(N123)-MONTH(Brukerregistrering!$F123))</f>
        <v>1518.8666666666666</v>
      </c>
      <c r="P123" s="124">
        <f>IF(Målinger!$F$4='brukerregistrering-støtteark'!$B$21,#REF!-Brukerregistrering!Q123,gevinst_bruker_nullp!DT125-Brukerregistrering!Q123)</f>
        <v>0</v>
      </c>
      <c r="Q123" s="125">
        <f>IF(Brukerregistrering!$F123="",0,'Kostnader teknologi'!J124)</f>
        <v>0</v>
      </c>
      <c r="R123" s="456"/>
      <c r="S123" s="456"/>
      <c r="T123" s="250"/>
    </row>
    <row r="124" spans="2:20" s="18" customFormat="1" ht="39.950000000000003" customHeight="1">
      <c r="B124" s="250"/>
      <c r="C124" s="263"/>
      <c r="D124" s="264"/>
      <c r="E124" s="264"/>
      <c r="F124" s="265"/>
      <c r="G124" s="266"/>
      <c r="H124" s="267"/>
      <c r="I124" s="267"/>
      <c r="J124" s="267"/>
      <c r="K124" s="267"/>
      <c r="L124" s="267"/>
      <c r="M124" s="267"/>
      <c r="N124" s="268"/>
      <c r="O124" s="49">
        <f ca="1">IF(N124="",((TODAY()-Brukerregistrering!$F124)/30),(YEAR(N124)-YEAR(Brukerregistrering!$F124))*12+MONTH(N124)-MONTH(Brukerregistrering!$F124))</f>
        <v>1518.8666666666666</v>
      </c>
      <c r="P124" s="124">
        <f>IF(Målinger!$F$4='brukerregistrering-støtteark'!$B$21,#REF!-Brukerregistrering!Q124,gevinst_bruker_nullp!DT126-Brukerregistrering!Q124)</f>
        <v>0</v>
      </c>
      <c r="Q124" s="125">
        <f>IF(Brukerregistrering!$F124="",0,'Kostnader teknologi'!J125)</f>
        <v>0</v>
      </c>
      <c r="R124" s="456"/>
      <c r="S124" s="456"/>
      <c r="T124" s="250"/>
    </row>
    <row r="125" spans="2:20" s="18" customFormat="1" ht="39.950000000000003" customHeight="1">
      <c r="B125" s="250"/>
      <c r="C125" s="269"/>
      <c r="D125" s="270"/>
      <c r="E125" s="270"/>
      <c r="F125" s="271"/>
      <c r="G125" s="272"/>
      <c r="H125" s="273"/>
      <c r="I125" s="273"/>
      <c r="J125" s="273"/>
      <c r="K125" s="273"/>
      <c r="L125" s="273"/>
      <c r="M125" s="273"/>
      <c r="N125" s="274"/>
      <c r="O125" s="49">
        <f ca="1">IF(N125="",((TODAY()-Brukerregistrering!$F125)/30),(YEAR(N125)-YEAR(Brukerregistrering!$F125))*12+MONTH(N125)-MONTH(Brukerregistrering!$F125))</f>
        <v>1518.8666666666666</v>
      </c>
      <c r="P125" s="124">
        <f>IF(Målinger!$F$4='brukerregistrering-støtteark'!$B$21,#REF!-Brukerregistrering!Q125,gevinst_bruker_nullp!DT127-Brukerregistrering!Q125)</f>
        <v>0</v>
      </c>
      <c r="Q125" s="125">
        <f>IF(Brukerregistrering!$F125="",0,'Kostnader teknologi'!J126)</f>
        <v>0</v>
      </c>
      <c r="R125" s="456"/>
      <c r="S125" s="456"/>
      <c r="T125" s="250"/>
    </row>
    <row r="126" spans="2:20" s="18" customFormat="1" ht="39.950000000000003" customHeight="1">
      <c r="B126" s="250"/>
      <c r="C126" s="263"/>
      <c r="D126" s="264"/>
      <c r="E126" s="264"/>
      <c r="F126" s="265"/>
      <c r="G126" s="266"/>
      <c r="H126" s="267"/>
      <c r="I126" s="267"/>
      <c r="J126" s="267"/>
      <c r="K126" s="267"/>
      <c r="L126" s="267"/>
      <c r="M126" s="267"/>
      <c r="N126" s="268"/>
      <c r="O126" s="49">
        <f ca="1">IF(N126="",((TODAY()-Brukerregistrering!$F126)/30),(YEAR(N126)-YEAR(Brukerregistrering!$F126))*12+MONTH(N126)-MONTH(Brukerregistrering!$F126))</f>
        <v>1518.8666666666666</v>
      </c>
      <c r="P126" s="124">
        <f>IF(Målinger!$F$4='brukerregistrering-støtteark'!$B$21,#REF!-Brukerregistrering!Q126,gevinst_bruker_nullp!DT128-Brukerregistrering!Q126)</f>
        <v>0</v>
      </c>
      <c r="Q126" s="125">
        <f>IF(Brukerregistrering!$F126="",0,'Kostnader teknologi'!J127)</f>
        <v>0</v>
      </c>
      <c r="R126" s="456"/>
      <c r="S126" s="456"/>
      <c r="T126" s="250"/>
    </row>
    <row r="127" spans="2:20" s="18" customFormat="1" ht="39.950000000000003" customHeight="1">
      <c r="B127" s="250"/>
      <c r="C127" s="269"/>
      <c r="D127" s="270"/>
      <c r="E127" s="270"/>
      <c r="F127" s="271"/>
      <c r="G127" s="272"/>
      <c r="H127" s="273"/>
      <c r="I127" s="273"/>
      <c r="J127" s="273"/>
      <c r="K127" s="273"/>
      <c r="L127" s="273"/>
      <c r="M127" s="273"/>
      <c r="N127" s="274"/>
      <c r="O127" s="49">
        <f ca="1">IF(N127="",((TODAY()-Brukerregistrering!$F127)/30),(YEAR(N127)-YEAR(Brukerregistrering!$F127))*12+MONTH(N127)-MONTH(Brukerregistrering!$F127))</f>
        <v>1518.8666666666666</v>
      </c>
      <c r="P127" s="124">
        <f>IF(Målinger!$F$4='brukerregistrering-støtteark'!$B$21,#REF!-Brukerregistrering!Q127,gevinst_bruker_nullp!DT129-Brukerregistrering!Q127)</f>
        <v>0</v>
      </c>
      <c r="Q127" s="125">
        <f>IF(Brukerregistrering!$F127="",0,'Kostnader teknologi'!J128)</f>
        <v>0</v>
      </c>
      <c r="R127" s="456"/>
      <c r="S127" s="456"/>
      <c r="T127" s="250"/>
    </row>
    <row r="128" spans="2:20" s="18" customFormat="1" ht="39.950000000000003" customHeight="1">
      <c r="B128" s="250"/>
      <c r="C128" s="263"/>
      <c r="D128" s="264"/>
      <c r="E128" s="264"/>
      <c r="F128" s="265"/>
      <c r="G128" s="266"/>
      <c r="H128" s="267"/>
      <c r="I128" s="267"/>
      <c r="J128" s="267"/>
      <c r="K128" s="267"/>
      <c r="L128" s="267"/>
      <c r="M128" s="267"/>
      <c r="N128" s="268"/>
      <c r="O128" s="49">
        <f ca="1">IF(N128="",((TODAY()-Brukerregistrering!$F128)/30),(YEAR(N128)-YEAR(Brukerregistrering!$F128))*12+MONTH(N128)-MONTH(Brukerregistrering!$F128))</f>
        <v>1518.8666666666666</v>
      </c>
      <c r="P128" s="124">
        <f>IF(Målinger!$F$4='brukerregistrering-støtteark'!$B$21,#REF!-Brukerregistrering!Q128,gevinst_bruker_nullp!DT130-Brukerregistrering!Q128)</f>
        <v>0</v>
      </c>
      <c r="Q128" s="125">
        <f>IF(Brukerregistrering!$F128="",0,'Kostnader teknologi'!J129)</f>
        <v>0</v>
      </c>
      <c r="R128" s="456"/>
      <c r="S128" s="456"/>
      <c r="T128" s="250"/>
    </row>
    <row r="129" spans="2:20" s="18" customFormat="1" ht="39.950000000000003" customHeight="1">
      <c r="B129" s="250"/>
      <c r="C129" s="269"/>
      <c r="D129" s="270"/>
      <c r="E129" s="270"/>
      <c r="F129" s="271"/>
      <c r="G129" s="272"/>
      <c r="H129" s="273"/>
      <c r="I129" s="273"/>
      <c r="J129" s="273"/>
      <c r="K129" s="273"/>
      <c r="L129" s="273"/>
      <c r="M129" s="273"/>
      <c r="N129" s="274"/>
      <c r="O129" s="49">
        <f ca="1">IF(N129="",((TODAY()-Brukerregistrering!$F129)/30),(YEAR(N129)-YEAR(Brukerregistrering!$F129))*12+MONTH(N129)-MONTH(Brukerregistrering!$F129))</f>
        <v>1518.8666666666666</v>
      </c>
      <c r="P129" s="124">
        <f>IF(Målinger!$F$4='brukerregistrering-støtteark'!$B$21,#REF!-Brukerregistrering!Q129,gevinst_bruker_nullp!DT131-Brukerregistrering!Q129)</f>
        <v>0</v>
      </c>
      <c r="Q129" s="125">
        <f>IF(Brukerregistrering!$F129="",0,'Kostnader teknologi'!J130)</f>
        <v>0</v>
      </c>
      <c r="R129" s="456"/>
      <c r="S129" s="456"/>
      <c r="T129" s="250"/>
    </row>
    <row r="130" spans="2:20" s="18" customFormat="1" ht="39.950000000000003" customHeight="1">
      <c r="B130" s="250"/>
      <c r="C130" s="263"/>
      <c r="D130" s="264"/>
      <c r="E130" s="264"/>
      <c r="F130" s="265"/>
      <c r="G130" s="266"/>
      <c r="H130" s="267"/>
      <c r="I130" s="267"/>
      <c r="J130" s="267"/>
      <c r="K130" s="267"/>
      <c r="L130" s="267"/>
      <c r="M130" s="267"/>
      <c r="N130" s="268"/>
      <c r="O130" s="49">
        <f ca="1">IF(N130="",((TODAY()-Brukerregistrering!$F130)/30),(YEAR(N130)-YEAR(Brukerregistrering!$F130))*12+MONTH(N130)-MONTH(Brukerregistrering!$F130))</f>
        <v>1518.8666666666666</v>
      </c>
      <c r="P130" s="124">
        <f>IF(Målinger!$F$4='brukerregistrering-støtteark'!$B$21,#REF!-Brukerregistrering!Q130,gevinst_bruker_nullp!DT132-Brukerregistrering!Q130)</f>
        <v>0</v>
      </c>
      <c r="Q130" s="125">
        <f>IF(Brukerregistrering!$F130="",0,'Kostnader teknologi'!J131)</f>
        <v>0</v>
      </c>
      <c r="R130" s="456"/>
      <c r="S130" s="456"/>
      <c r="T130" s="250"/>
    </row>
    <row r="131" spans="2:20" s="18" customFormat="1" ht="39.950000000000003" customHeight="1">
      <c r="B131" s="250"/>
      <c r="C131" s="269"/>
      <c r="D131" s="270"/>
      <c r="E131" s="270"/>
      <c r="F131" s="271"/>
      <c r="G131" s="272"/>
      <c r="H131" s="273"/>
      <c r="I131" s="273"/>
      <c r="J131" s="273"/>
      <c r="K131" s="273"/>
      <c r="L131" s="273"/>
      <c r="M131" s="273"/>
      <c r="N131" s="274"/>
      <c r="O131" s="49">
        <f ca="1">IF(N131="",((TODAY()-Brukerregistrering!$F131)/30),(YEAR(N131)-YEAR(Brukerregistrering!$F131))*12+MONTH(N131)-MONTH(Brukerregistrering!$F131))</f>
        <v>1518.8666666666666</v>
      </c>
      <c r="P131" s="124">
        <f>IF(Målinger!$F$4='brukerregistrering-støtteark'!$B$21,#REF!-Brukerregistrering!Q131,gevinst_bruker_nullp!DT133-Brukerregistrering!Q131)</f>
        <v>0</v>
      </c>
      <c r="Q131" s="125">
        <f>IF(Brukerregistrering!$F131="",0,'Kostnader teknologi'!J132)</f>
        <v>0</v>
      </c>
      <c r="R131" s="456"/>
      <c r="S131" s="456"/>
      <c r="T131" s="250"/>
    </row>
    <row r="132" spans="2:20" s="18" customFormat="1" ht="39.950000000000003" customHeight="1">
      <c r="B132" s="250"/>
      <c r="C132" s="263"/>
      <c r="D132" s="264"/>
      <c r="E132" s="264"/>
      <c r="F132" s="265"/>
      <c r="G132" s="266"/>
      <c r="H132" s="267"/>
      <c r="I132" s="267"/>
      <c r="J132" s="267"/>
      <c r="K132" s="267"/>
      <c r="L132" s="267"/>
      <c r="M132" s="267"/>
      <c r="N132" s="268"/>
      <c r="O132" s="49">
        <f ca="1">IF(N132="",((TODAY()-Brukerregistrering!$F132)/30),(YEAR(N132)-YEAR(Brukerregistrering!$F132))*12+MONTH(N132)-MONTH(Brukerregistrering!$F132))</f>
        <v>1518.8666666666666</v>
      </c>
      <c r="P132" s="124">
        <f>IF(Målinger!$F$4='brukerregistrering-støtteark'!$B$21,#REF!-Brukerregistrering!Q132,gevinst_bruker_nullp!DT134-Brukerregistrering!Q132)</f>
        <v>0</v>
      </c>
      <c r="Q132" s="125">
        <f>IF(Brukerregistrering!$F132="",0,'Kostnader teknologi'!J133)</f>
        <v>0</v>
      </c>
      <c r="R132" s="456"/>
      <c r="S132" s="456"/>
      <c r="T132" s="250"/>
    </row>
    <row r="133" spans="2:20" s="18" customFormat="1" ht="39.950000000000003" customHeight="1">
      <c r="B133" s="250"/>
      <c r="C133" s="269"/>
      <c r="D133" s="270"/>
      <c r="E133" s="270"/>
      <c r="F133" s="271"/>
      <c r="G133" s="272"/>
      <c r="H133" s="273"/>
      <c r="I133" s="273"/>
      <c r="J133" s="273"/>
      <c r="K133" s="273"/>
      <c r="L133" s="273"/>
      <c r="M133" s="273"/>
      <c r="N133" s="274"/>
      <c r="O133" s="49">
        <f ca="1">IF(N133="",((TODAY()-Brukerregistrering!$F133)/30),(YEAR(N133)-YEAR(Brukerregistrering!$F133))*12+MONTH(N133)-MONTH(Brukerregistrering!$F133))</f>
        <v>1518.8666666666666</v>
      </c>
      <c r="P133" s="124">
        <f>IF(Målinger!$F$4='brukerregistrering-støtteark'!$B$21,#REF!-Brukerregistrering!Q133,gevinst_bruker_nullp!DT135-Brukerregistrering!Q133)</f>
        <v>0</v>
      </c>
      <c r="Q133" s="125">
        <f>IF(Brukerregistrering!$F133="",0,'Kostnader teknologi'!J134)</f>
        <v>0</v>
      </c>
      <c r="R133" s="456"/>
      <c r="S133" s="456"/>
      <c r="T133" s="250"/>
    </row>
    <row r="134" spans="2:20" s="18" customFormat="1" ht="39.950000000000003" customHeight="1">
      <c r="B134" s="250"/>
      <c r="C134" s="263"/>
      <c r="D134" s="264"/>
      <c r="E134" s="264"/>
      <c r="F134" s="265"/>
      <c r="G134" s="266"/>
      <c r="H134" s="267"/>
      <c r="I134" s="267"/>
      <c r="J134" s="267"/>
      <c r="K134" s="267"/>
      <c r="L134" s="267"/>
      <c r="M134" s="267"/>
      <c r="N134" s="268"/>
      <c r="O134" s="49">
        <f ca="1">IF(N134="",((TODAY()-Brukerregistrering!$F134)/30),(YEAR(N134)-YEAR(Brukerregistrering!$F134))*12+MONTH(N134)-MONTH(Brukerregistrering!$F134))</f>
        <v>1518.8666666666666</v>
      </c>
      <c r="P134" s="124">
        <f>IF(Målinger!$F$4='brukerregistrering-støtteark'!$B$21,#REF!-Brukerregistrering!Q134,gevinst_bruker_nullp!DT136-Brukerregistrering!Q134)</f>
        <v>0</v>
      </c>
      <c r="Q134" s="125">
        <f>IF(Brukerregistrering!$F134="",0,'Kostnader teknologi'!J135)</f>
        <v>0</v>
      </c>
      <c r="R134" s="456"/>
      <c r="S134" s="456"/>
      <c r="T134" s="250"/>
    </row>
    <row r="135" spans="2:20" s="18" customFormat="1" ht="39.950000000000003" customHeight="1">
      <c r="B135" s="250"/>
      <c r="C135" s="269"/>
      <c r="D135" s="270"/>
      <c r="E135" s="270"/>
      <c r="F135" s="271"/>
      <c r="G135" s="272"/>
      <c r="H135" s="273"/>
      <c r="I135" s="273"/>
      <c r="J135" s="273"/>
      <c r="K135" s="273"/>
      <c r="L135" s="273"/>
      <c r="M135" s="273"/>
      <c r="N135" s="274"/>
      <c r="O135" s="49">
        <f ca="1">IF(N135="",((TODAY()-Brukerregistrering!$F135)/30),(YEAR(N135)-YEAR(Brukerregistrering!$F135))*12+MONTH(N135)-MONTH(Brukerregistrering!$F135))</f>
        <v>1518.8666666666666</v>
      </c>
      <c r="P135" s="124">
        <f>IF(Målinger!$F$4='brukerregistrering-støtteark'!$B$21,#REF!-Brukerregistrering!Q135,gevinst_bruker_nullp!DT137-Brukerregistrering!Q135)</f>
        <v>0</v>
      </c>
      <c r="Q135" s="125">
        <f>IF(Brukerregistrering!$F135="",0,'Kostnader teknologi'!J136)</f>
        <v>0</v>
      </c>
      <c r="R135" s="456"/>
      <c r="S135" s="456"/>
      <c r="T135" s="250"/>
    </row>
    <row r="136" spans="2:20" s="18" customFormat="1" ht="39.950000000000003" customHeight="1">
      <c r="B136" s="250"/>
      <c r="C136" s="263"/>
      <c r="D136" s="264"/>
      <c r="E136" s="264"/>
      <c r="F136" s="265"/>
      <c r="G136" s="266"/>
      <c r="H136" s="267"/>
      <c r="I136" s="267"/>
      <c r="J136" s="267"/>
      <c r="K136" s="267"/>
      <c r="L136" s="267"/>
      <c r="M136" s="267"/>
      <c r="N136" s="268"/>
      <c r="O136" s="49">
        <f ca="1">IF(N136="",((TODAY()-Brukerregistrering!$F136)/30),(YEAR(N136)-YEAR(Brukerregistrering!$F136))*12+MONTH(N136)-MONTH(Brukerregistrering!$F136))</f>
        <v>1518.8666666666666</v>
      </c>
      <c r="P136" s="124">
        <f>IF(Målinger!$F$4='brukerregistrering-støtteark'!$B$21,#REF!-Brukerregistrering!Q136,gevinst_bruker_nullp!DT138-Brukerregistrering!Q136)</f>
        <v>0</v>
      </c>
      <c r="Q136" s="125">
        <f>IF(Brukerregistrering!$F136="",0,'Kostnader teknologi'!J137)</f>
        <v>0</v>
      </c>
      <c r="R136" s="456"/>
      <c r="S136" s="456"/>
      <c r="T136" s="250"/>
    </row>
    <row r="137" spans="2:20" s="18" customFormat="1" ht="39.950000000000003" customHeight="1">
      <c r="B137" s="250"/>
      <c r="C137" s="269"/>
      <c r="D137" s="270"/>
      <c r="E137" s="270"/>
      <c r="F137" s="271"/>
      <c r="G137" s="272"/>
      <c r="H137" s="273"/>
      <c r="I137" s="273"/>
      <c r="J137" s="273"/>
      <c r="K137" s="273"/>
      <c r="L137" s="273"/>
      <c r="M137" s="273"/>
      <c r="N137" s="274"/>
      <c r="O137" s="49">
        <f ca="1">IF(N137="",((TODAY()-Brukerregistrering!$F137)/30),(YEAR(N137)-YEAR(Brukerregistrering!$F137))*12+MONTH(N137)-MONTH(Brukerregistrering!$F137))</f>
        <v>1518.8666666666666</v>
      </c>
      <c r="P137" s="124">
        <f>IF(Målinger!$F$4='brukerregistrering-støtteark'!$B$21,#REF!-Brukerregistrering!Q137,gevinst_bruker_nullp!DT139-Brukerregistrering!Q137)</f>
        <v>0</v>
      </c>
      <c r="Q137" s="125">
        <f>IF(Brukerregistrering!$F137="",0,'Kostnader teknologi'!J138)</f>
        <v>0</v>
      </c>
      <c r="R137" s="456"/>
      <c r="S137" s="456"/>
      <c r="T137" s="250"/>
    </row>
    <row r="138" spans="2:20" s="18" customFormat="1" ht="39.950000000000003" customHeight="1">
      <c r="B138" s="250"/>
      <c r="C138" s="263"/>
      <c r="D138" s="264"/>
      <c r="E138" s="264"/>
      <c r="F138" s="265"/>
      <c r="G138" s="266"/>
      <c r="H138" s="267"/>
      <c r="I138" s="267"/>
      <c r="J138" s="267"/>
      <c r="K138" s="267"/>
      <c r="L138" s="267"/>
      <c r="M138" s="267"/>
      <c r="N138" s="268"/>
      <c r="O138" s="49">
        <f ca="1">IF(N138="",((TODAY()-Brukerregistrering!$F138)/30),(YEAR(N138)-YEAR(Brukerregistrering!$F138))*12+MONTH(N138)-MONTH(Brukerregistrering!$F138))</f>
        <v>1518.8666666666666</v>
      </c>
      <c r="P138" s="124">
        <f>IF(Målinger!$F$4='brukerregistrering-støtteark'!$B$21,#REF!-Brukerregistrering!Q138,gevinst_bruker_nullp!DT140-Brukerregistrering!Q138)</f>
        <v>0</v>
      </c>
      <c r="Q138" s="125">
        <f>IF(Brukerregistrering!$F138="",0,'Kostnader teknologi'!J139)</f>
        <v>0</v>
      </c>
      <c r="R138" s="456"/>
      <c r="S138" s="456"/>
      <c r="T138" s="250"/>
    </row>
    <row r="139" spans="2:20" s="18" customFormat="1" ht="39.950000000000003" customHeight="1">
      <c r="B139" s="250"/>
      <c r="C139" s="269"/>
      <c r="D139" s="270"/>
      <c r="E139" s="270"/>
      <c r="F139" s="271"/>
      <c r="G139" s="272"/>
      <c r="H139" s="273"/>
      <c r="I139" s="273"/>
      <c r="J139" s="273"/>
      <c r="K139" s="273"/>
      <c r="L139" s="273"/>
      <c r="M139" s="273"/>
      <c r="N139" s="274"/>
      <c r="O139" s="49">
        <f ca="1">IF(N139="",((TODAY()-Brukerregistrering!$F139)/30),(YEAR(N139)-YEAR(Brukerregistrering!$F139))*12+MONTH(N139)-MONTH(Brukerregistrering!$F139))</f>
        <v>1518.8666666666666</v>
      </c>
      <c r="P139" s="124">
        <f>IF(Målinger!$F$4='brukerregistrering-støtteark'!$B$21,#REF!-Brukerregistrering!Q139,gevinst_bruker_nullp!DT141-Brukerregistrering!Q139)</f>
        <v>0</v>
      </c>
      <c r="Q139" s="125">
        <f>IF(Brukerregistrering!$F139="",0,'Kostnader teknologi'!J140)</f>
        <v>0</v>
      </c>
      <c r="R139" s="456"/>
      <c r="S139" s="456"/>
      <c r="T139" s="250"/>
    </row>
    <row r="140" spans="2:20" s="18" customFormat="1" ht="39.950000000000003" customHeight="1">
      <c r="B140" s="250"/>
      <c r="C140" s="263"/>
      <c r="D140" s="264"/>
      <c r="E140" s="264"/>
      <c r="F140" s="265"/>
      <c r="G140" s="266"/>
      <c r="H140" s="267"/>
      <c r="I140" s="267"/>
      <c r="J140" s="267"/>
      <c r="K140" s="267"/>
      <c r="L140" s="267"/>
      <c r="M140" s="267"/>
      <c r="N140" s="268"/>
      <c r="O140" s="49">
        <f ca="1">IF(N140="",((TODAY()-Brukerregistrering!$F140)/30),(YEAR(N140)-YEAR(Brukerregistrering!$F140))*12+MONTH(N140)-MONTH(Brukerregistrering!$F140))</f>
        <v>1518.8666666666666</v>
      </c>
      <c r="P140" s="124">
        <f>IF(Målinger!$F$4='brukerregistrering-støtteark'!$B$21,#REF!-Brukerregistrering!Q140,gevinst_bruker_nullp!DT142-Brukerregistrering!Q140)</f>
        <v>0</v>
      </c>
      <c r="Q140" s="125">
        <f>IF(Brukerregistrering!$F140="",0,'Kostnader teknologi'!J141)</f>
        <v>0</v>
      </c>
      <c r="R140" s="456"/>
      <c r="S140" s="456"/>
      <c r="T140" s="250"/>
    </row>
    <row r="141" spans="2:20" s="18" customFormat="1" ht="39.950000000000003" customHeight="1">
      <c r="B141" s="250"/>
      <c r="C141" s="269"/>
      <c r="D141" s="270"/>
      <c r="E141" s="270"/>
      <c r="F141" s="271"/>
      <c r="G141" s="272"/>
      <c r="H141" s="273"/>
      <c r="I141" s="273"/>
      <c r="J141" s="273"/>
      <c r="K141" s="273"/>
      <c r="L141" s="273"/>
      <c r="M141" s="273"/>
      <c r="N141" s="274"/>
      <c r="O141" s="49">
        <f ca="1">IF(N141="",((TODAY()-Brukerregistrering!$F141)/30),(YEAR(N141)-YEAR(Brukerregistrering!$F141))*12+MONTH(N141)-MONTH(Brukerregistrering!$F141))</f>
        <v>1518.8666666666666</v>
      </c>
      <c r="P141" s="124">
        <f>IF(Målinger!$F$4='brukerregistrering-støtteark'!$B$21,#REF!-Brukerregistrering!Q141,gevinst_bruker_nullp!DT143-Brukerregistrering!Q141)</f>
        <v>0</v>
      </c>
      <c r="Q141" s="125">
        <f>IF(Brukerregistrering!$F141="",0,'Kostnader teknologi'!J142)</f>
        <v>0</v>
      </c>
      <c r="R141" s="456"/>
      <c r="S141" s="456"/>
      <c r="T141" s="250"/>
    </row>
    <row r="142" spans="2:20" s="18" customFormat="1" ht="39.950000000000003" customHeight="1">
      <c r="B142" s="250"/>
      <c r="C142" s="263"/>
      <c r="D142" s="264"/>
      <c r="E142" s="264"/>
      <c r="F142" s="265"/>
      <c r="G142" s="266"/>
      <c r="H142" s="267"/>
      <c r="I142" s="267"/>
      <c r="J142" s="267"/>
      <c r="K142" s="267"/>
      <c r="L142" s="267"/>
      <c r="M142" s="267"/>
      <c r="N142" s="268"/>
      <c r="O142" s="49">
        <f ca="1">IF(N142="",((TODAY()-Brukerregistrering!$F142)/30),(YEAR(N142)-YEAR(Brukerregistrering!$F142))*12+MONTH(N142)-MONTH(Brukerregistrering!$F142))</f>
        <v>1518.8666666666666</v>
      </c>
      <c r="P142" s="124">
        <f>IF(Målinger!$F$4='brukerregistrering-støtteark'!$B$21,#REF!-Brukerregistrering!Q142,gevinst_bruker_nullp!DT144-Brukerregistrering!Q142)</f>
        <v>0</v>
      </c>
      <c r="Q142" s="125">
        <f>IF(Brukerregistrering!$F142="",0,'Kostnader teknologi'!J143)</f>
        <v>0</v>
      </c>
      <c r="R142" s="456"/>
      <c r="S142" s="456"/>
      <c r="T142" s="250"/>
    </row>
    <row r="143" spans="2:20" s="18" customFormat="1" ht="39.950000000000003" customHeight="1">
      <c r="B143" s="250"/>
      <c r="C143" s="269"/>
      <c r="D143" s="270"/>
      <c r="E143" s="270"/>
      <c r="F143" s="271"/>
      <c r="G143" s="272"/>
      <c r="H143" s="273"/>
      <c r="I143" s="273"/>
      <c r="J143" s="273"/>
      <c r="K143" s="273"/>
      <c r="L143" s="273"/>
      <c r="M143" s="273"/>
      <c r="N143" s="274"/>
      <c r="O143" s="49">
        <f ca="1">IF(N143="",((TODAY()-Brukerregistrering!$F143)/30),(YEAR(N143)-YEAR(Brukerregistrering!$F143))*12+MONTH(N143)-MONTH(Brukerregistrering!$F143))</f>
        <v>1518.8666666666666</v>
      </c>
      <c r="P143" s="124">
        <f>IF(Målinger!$F$4='brukerregistrering-støtteark'!$B$21,#REF!-Brukerregistrering!Q143,gevinst_bruker_nullp!DT145-Brukerregistrering!Q143)</f>
        <v>0</v>
      </c>
      <c r="Q143" s="125">
        <f>IF(Brukerregistrering!$F143="",0,'Kostnader teknologi'!J144)</f>
        <v>0</v>
      </c>
      <c r="R143" s="456"/>
      <c r="S143" s="456"/>
      <c r="T143" s="250"/>
    </row>
    <row r="144" spans="2:20" s="18" customFormat="1" ht="39.950000000000003" customHeight="1">
      <c r="B144" s="250"/>
      <c r="C144" s="263"/>
      <c r="D144" s="264"/>
      <c r="E144" s="264"/>
      <c r="F144" s="265"/>
      <c r="G144" s="266"/>
      <c r="H144" s="267"/>
      <c r="I144" s="267"/>
      <c r="J144" s="267"/>
      <c r="K144" s="267"/>
      <c r="L144" s="267"/>
      <c r="M144" s="267"/>
      <c r="N144" s="268"/>
      <c r="O144" s="49">
        <f ca="1">IF(N144="",((TODAY()-Brukerregistrering!$F144)/30),(YEAR(N144)-YEAR(Brukerregistrering!$F144))*12+MONTH(N144)-MONTH(Brukerregistrering!$F144))</f>
        <v>1518.8666666666666</v>
      </c>
      <c r="P144" s="124">
        <f>IF(Målinger!$F$4='brukerregistrering-støtteark'!$B$21,#REF!-Brukerregistrering!Q144,gevinst_bruker_nullp!DT146-Brukerregistrering!Q144)</f>
        <v>0</v>
      </c>
      <c r="Q144" s="125">
        <f>IF(Brukerregistrering!$F144="",0,'Kostnader teknologi'!J145)</f>
        <v>0</v>
      </c>
      <c r="R144" s="456"/>
      <c r="S144" s="456"/>
      <c r="T144" s="250"/>
    </row>
    <row r="145" spans="2:20" s="18" customFormat="1" ht="39.950000000000003" customHeight="1">
      <c r="B145" s="250"/>
      <c r="C145" s="269"/>
      <c r="D145" s="270"/>
      <c r="E145" s="270"/>
      <c r="F145" s="271"/>
      <c r="G145" s="272"/>
      <c r="H145" s="273"/>
      <c r="I145" s="273"/>
      <c r="J145" s="273"/>
      <c r="K145" s="273"/>
      <c r="L145" s="273"/>
      <c r="M145" s="273"/>
      <c r="N145" s="274"/>
      <c r="O145" s="49">
        <f ca="1">IF(N145="",((TODAY()-Brukerregistrering!$F145)/30),(YEAR(N145)-YEAR(Brukerregistrering!$F145))*12+MONTH(N145)-MONTH(Brukerregistrering!$F145))</f>
        <v>1518.8666666666666</v>
      </c>
      <c r="P145" s="124">
        <f>IF(Målinger!$F$4='brukerregistrering-støtteark'!$B$21,#REF!-Brukerregistrering!Q145,gevinst_bruker_nullp!DT147-Brukerregistrering!Q145)</f>
        <v>0</v>
      </c>
      <c r="Q145" s="125">
        <f>IF(Brukerregistrering!$F145="",0,'Kostnader teknologi'!J146)</f>
        <v>0</v>
      </c>
      <c r="R145" s="456"/>
      <c r="S145" s="456"/>
      <c r="T145" s="250"/>
    </row>
    <row r="146" spans="2:20" s="18" customFormat="1" ht="39.950000000000003" customHeight="1">
      <c r="B146" s="250"/>
      <c r="C146" s="263"/>
      <c r="D146" s="264"/>
      <c r="E146" s="264"/>
      <c r="F146" s="265"/>
      <c r="G146" s="266"/>
      <c r="H146" s="267"/>
      <c r="I146" s="267"/>
      <c r="J146" s="267"/>
      <c r="K146" s="267"/>
      <c r="L146" s="267"/>
      <c r="M146" s="267"/>
      <c r="N146" s="268"/>
      <c r="O146" s="49">
        <f ca="1">IF(N146="",((TODAY()-Brukerregistrering!$F146)/30),(YEAR(N146)-YEAR(Brukerregistrering!$F146))*12+MONTH(N146)-MONTH(Brukerregistrering!$F146))</f>
        <v>1518.8666666666666</v>
      </c>
      <c r="P146" s="124">
        <f>IF(Målinger!$F$4='brukerregistrering-støtteark'!$B$21,#REF!-Brukerregistrering!Q146,gevinst_bruker_nullp!DT148-Brukerregistrering!Q146)</f>
        <v>0</v>
      </c>
      <c r="Q146" s="125">
        <f>IF(Brukerregistrering!$F146="",0,'Kostnader teknologi'!J147)</f>
        <v>0</v>
      </c>
      <c r="R146" s="456"/>
      <c r="S146" s="456"/>
      <c r="T146" s="250"/>
    </row>
    <row r="147" spans="2:20" s="18" customFormat="1" ht="39.950000000000003" customHeight="1">
      <c r="B147" s="250"/>
      <c r="C147" s="269"/>
      <c r="D147" s="270"/>
      <c r="E147" s="270"/>
      <c r="F147" s="271"/>
      <c r="G147" s="272"/>
      <c r="H147" s="273"/>
      <c r="I147" s="273"/>
      <c r="J147" s="273"/>
      <c r="K147" s="273"/>
      <c r="L147" s="273"/>
      <c r="M147" s="273"/>
      <c r="N147" s="274"/>
      <c r="O147" s="49">
        <f ca="1">IF(N147="",((TODAY()-Brukerregistrering!$F147)/30),(YEAR(N147)-YEAR(Brukerregistrering!$F147))*12+MONTH(N147)-MONTH(Brukerregistrering!$F147))</f>
        <v>1518.8666666666666</v>
      </c>
      <c r="P147" s="124">
        <f>IF(Målinger!$F$4='brukerregistrering-støtteark'!$B$21,#REF!-Brukerregistrering!Q147,gevinst_bruker_nullp!DT149-Brukerregistrering!Q147)</f>
        <v>0</v>
      </c>
      <c r="Q147" s="125">
        <f>IF(Brukerregistrering!$F147="",0,'Kostnader teknologi'!J148)</f>
        <v>0</v>
      </c>
      <c r="R147" s="456"/>
      <c r="S147" s="456"/>
      <c r="T147" s="250"/>
    </row>
    <row r="148" spans="2:20" s="18" customFormat="1" ht="39.950000000000003" customHeight="1">
      <c r="B148" s="250"/>
      <c r="C148" s="263"/>
      <c r="D148" s="264"/>
      <c r="E148" s="264"/>
      <c r="F148" s="265"/>
      <c r="G148" s="266"/>
      <c r="H148" s="267"/>
      <c r="I148" s="267"/>
      <c r="J148" s="267"/>
      <c r="K148" s="267"/>
      <c r="L148" s="267"/>
      <c r="M148" s="267"/>
      <c r="N148" s="268"/>
      <c r="O148" s="49">
        <f ca="1">IF(N148="",((TODAY()-Brukerregistrering!$F148)/30),(YEAR(N148)-YEAR(Brukerregistrering!$F148))*12+MONTH(N148)-MONTH(Brukerregistrering!$F148))</f>
        <v>1518.8666666666666</v>
      </c>
      <c r="P148" s="124">
        <f>IF(Målinger!$F$4='brukerregistrering-støtteark'!$B$21,#REF!-Brukerregistrering!Q148,gevinst_bruker_nullp!DT150-Brukerregistrering!Q148)</f>
        <v>0</v>
      </c>
      <c r="Q148" s="125">
        <f>IF(Brukerregistrering!$F148="",0,'Kostnader teknologi'!J149)</f>
        <v>0</v>
      </c>
      <c r="R148" s="456"/>
      <c r="S148" s="456"/>
      <c r="T148" s="250"/>
    </row>
    <row r="149" spans="2:20" s="18" customFormat="1" ht="39.950000000000003" customHeight="1">
      <c r="B149" s="250"/>
      <c r="C149" s="269"/>
      <c r="D149" s="270"/>
      <c r="E149" s="270"/>
      <c r="F149" s="271"/>
      <c r="G149" s="272"/>
      <c r="H149" s="273"/>
      <c r="I149" s="273"/>
      <c r="J149" s="273"/>
      <c r="K149" s="273"/>
      <c r="L149" s="273"/>
      <c r="M149" s="273"/>
      <c r="N149" s="274"/>
      <c r="O149" s="49">
        <f ca="1">IF(N149="",((TODAY()-Brukerregistrering!$F149)/30),(YEAR(N149)-YEAR(Brukerregistrering!$F149))*12+MONTH(N149)-MONTH(Brukerregistrering!$F149))</f>
        <v>1518.8666666666666</v>
      </c>
      <c r="P149" s="124">
        <f>IF(Målinger!$F$4='brukerregistrering-støtteark'!$B$21,#REF!-Brukerregistrering!Q149,gevinst_bruker_nullp!DT151-Brukerregistrering!Q149)</f>
        <v>0</v>
      </c>
      <c r="Q149" s="125">
        <f>IF(Brukerregistrering!$F149="",0,'Kostnader teknologi'!J150)</f>
        <v>0</v>
      </c>
      <c r="R149" s="456"/>
      <c r="S149" s="456"/>
      <c r="T149" s="250"/>
    </row>
    <row r="150" spans="2:20" s="18" customFormat="1" ht="39.950000000000003" customHeight="1">
      <c r="B150" s="250"/>
      <c r="C150" s="263"/>
      <c r="D150" s="264"/>
      <c r="E150" s="264"/>
      <c r="F150" s="265"/>
      <c r="G150" s="266"/>
      <c r="H150" s="267"/>
      <c r="I150" s="267"/>
      <c r="J150" s="267"/>
      <c r="K150" s="267"/>
      <c r="L150" s="267"/>
      <c r="M150" s="267"/>
      <c r="N150" s="268"/>
      <c r="O150" s="49">
        <f ca="1">IF(N150="",((TODAY()-Brukerregistrering!$F150)/30),(YEAR(N150)-YEAR(Brukerregistrering!$F150))*12+MONTH(N150)-MONTH(Brukerregistrering!$F150))</f>
        <v>1518.8666666666666</v>
      </c>
      <c r="P150" s="124">
        <f>IF(Målinger!$F$4='brukerregistrering-støtteark'!$B$21,#REF!-Brukerregistrering!Q150,gevinst_bruker_nullp!DT152-Brukerregistrering!Q150)</f>
        <v>0</v>
      </c>
      <c r="Q150" s="125">
        <f>IF(Brukerregistrering!$F150="",0,'Kostnader teknologi'!J151)</f>
        <v>0</v>
      </c>
      <c r="R150" s="456"/>
      <c r="S150" s="456"/>
      <c r="T150" s="250"/>
    </row>
    <row r="151" spans="2:20" s="18" customFormat="1" ht="39.950000000000003" customHeight="1">
      <c r="B151" s="250"/>
      <c r="C151" s="269"/>
      <c r="D151" s="270"/>
      <c r="E151" s="270"/>
      <c r="F151" s="271"/>
      <c r="G151" s="272"/>
      <c r="H151" s="273"/>
      <c r="I151" s="273"/>
      <c r="J151" s="273"/>
      <c r="K151" s="273"/>
      <c r="L151" s="273"/>
      <c r="M151" s="273"/>
      <c r="N151" s="274"/>
      <c r="O151" s="49">
        <f ca="1">IF(N151="",((TODAY()-Brukerregistrering!$F151)/30),(YEAR(N151)-YEAR(Brukerregistrering!$F151))*12+MONTH(N151)-MONTH(Brukerregistrering!$F151))</f>
        <v>1518.8666666666666</v>
      </c>
      <c r="P151" s="124">
        <f>IF(Målinger!$F$4='brukerregistrering-støtteark'!$B$21,#REF!-Brukerregistrering!Q151,gevinst_bruker_nullp!DT153-Brukerregistrering!Q151)</f>
        <v>0</v>
      </c>
      <c r="Q151" s="125">
        <f>IF(Brukerregistrering!$F151="",0,'Kostnader teknologi'!J152)</f>
        <v>0</v>
      </c>
      <c r="R151" s="456"/>
      <c r="S151" s="456"/>
      <c r="T151" s="250"/>
    </row>
    <row r="152" spans="2:20" s="18" customFormat="1" ht="39.950000000000003" customHeight="1">
      <c r="B152" s="250"/>
      <c r="C152" s="263"/>
      <c r="D152" s="264"/>
      <c r="E152" s="264"/>
      <c r="F152" s="265"/>
      <c r="G152" s="266"/>
      <c r="H152" s="267"/>
      <c r="I152" s="267"/>
      <c r="J152" s="267"/>
      <c r="K152" s="267"/>
      <c r="L152" s="267"/>
      <c r="M152" s="267"/>
      <c r="N152" s="268"/>
      <c r="O152" s="49">
        <f ca="1">IF(N152="",((TODAY()-Brukerregistrering!$F152)/30),(YEAR(N152)-YEAR(Brukerregistrering!$F152))*12+MONTH(N152)-MONTH(Brukerregistrering!$F152))</f>
        <v>1518.8666666666666</v>
      </c>
      <c r="P152" s="124">
        <f>IF(Målinger!$F$4='brukerregistrering-støtteark'!$B$21,#REF!-Brukerregistrering!Q152,gevinst_bruker_nullp!DT154-Brukerregistrering!Q152)</f>
        <v>0</v>
      </c>
      <c r="Q152" s="125">
        <f>IF(Brukerregistrering!$F152="",0,'Kostnader teknologi'!J153)</f>
        <v>0</v>
      </c>
      <c r="R152" s="456"/>
      <c r="S152" s="456"/>
      <c r="T152" s="250"/>
    </row>
    <row r="153" spans="2:20" s="18" customFormat="1" ht="39.950000000000003" customHeight="1">
      <c r="B153" s="250"/>
      <c r="C153" s="269"/>
      <c r="D153" s="270"/>
      <c r="E153" s="270"/>
      <c r="F153" s="271"/>
      <c r="G153" s="272"/>
      <c r="H153" s="273"/>
      <c r="I153" s="273"/>
      <c r="J153" s="273"/>
      <c r="K153" s="273"/>
      <c r="L153" s="273"/>
      <c r="M153" s="273"/>
      <c r="N153" s="274"/>
      <c r="O153" s="49">
        <f ca="1">IF(N153="",((TODAY()-Brukerregistrering!$F153)/30),(YEAR(N153)-YEAR(Brukerregistrering!$F153))*12+MONTH(N153)-MONTH(Brukerregistrering!$F153))</f>
        <v>1518.8666666666666</v>
      </c>
      <c r="P153" s="124">
        <f>IF(Målinger!$F$4='brukerregistrering-støtteark'!$B$21,#REF!-Brukerregistrering!Q153,gevinst_bruker_nullp!DT155-Brukerregistrering!Q153)</f>
        <v>0</v>
      </c>
      <c r="Q153" s="125">
        <f>IF(Brukerregistrering!$F153="",0,'Kostnader teknologi'!J154)</f>
        <v>0</v>
      </c>
      <c r="R153" s="456"/>
      <c r="S153" s="456"/>
      <c r="T153" s="250"/>
    </row>
    <row r="154" spans="2:20" s="18" customFormat="1" ht="39.950000000000003" customHeight="1">
      <c r="B154" s="250"/>
      <c r="C154" s="263"/>
      <c r="D154" s="264"/>
      <c r="E154" s="264"/>
      <c r="F154" s="265"/>
      <c r="G154" s="266"/>
      <c r="H154" s="267"/>
      <c r="I154" s="267"/>
      <c r="J154" s="267"/>
      <c r="K154" s="267"/>
      <c r="L154" s="267"/>
      <c r="M154" s="267"/>
      <c r="N154" s="268"/>
      <c r="O154" s="49">
        <f ca="1">IF(N154="",((TODAY()-Brukerregistrering!$F154)/30),(YEAR(N154)-YEAR(Brukerregistrering!$F154))*12+MONTH(N154)-MONTH(Brukerregistrering!$F154))</f>
        <v>1518.8666666666666</v>
      </c>
      <c r="P154" s="124">
        <f>IF(Målinger!$F$4='brukerregistrering-støtteark'!$B$21,#REF!-Brukerregistrering!Q154,gevinst_bruker_nullp!DT156-Brukerregistrering!Q154)</f>
        <v>0</v>
      </c>
      <c r="Q154" s="125">
        <f>IF(Brukerregistrering!$F154="",0,'Kostnader teknologi'!J155)</f>
        <v>0</v>
      </c>
      <c r="R154" s="456"/>
      <c r="S154" s="456"/>
      <c r="T154" s="250"/>
    </row>
    <row r="155" spans="2:20" s="18" customFormat="1" ht="39.950000000000003" customHeight="1">
      <c r="B155" s="250"/>
      <c r="C155" s="269"/>
      <c r="D155" s="270"/>
      <c r="E155" s="270"/>
      <c r="F155" s="271"/>
      <c r="G155" s="272"/>
      <c r="H155" s="273"/>
      <c r="I155" s="273"/>
      <c r="J155" s="273"/>
      <c r="K155" s="273"/>
      <c r="L155" s="273"/>
      <c r="M155" s="273"/>
      <c r="N155" s="274"/>
      <c r="O155" s="49">
        <f ca="1">IF(N155="",((TODAY()-Brukerregistrering!$F155)/30),(YEAR(N155)-YEAR(Brukerregistrering!$F155))*12+MONTH(N155)-MONTH(Brukerregistrering!$F155))</f>
        <v>1518.8666666666666</v>
      </c>
      <c r="P155" s="124">
        <f>IF(Målinger!$F$4='brukerregistrering-støtteark'!$B$21,#REF!-Brukerregistrering!Q155,gevinst_bruker_nullp!DT157-Brukerregistrering!Q155)</f>
        <v>0</v>
      </c>
      <c r="Q155" s="125">
        <f>IF(Brukerregistrering!$F155="",0,'Kostnader teknologi'!J156)</f>
        <v>0</v>
      </c>
      <c r="R155" s="456"/>
      <c r="S155" s="456"/>
      <c r="T155" s="250"/>
    </row>
    <row r="156" spans="2:20" s="18" customFormat="1" ht="39.950000000000003" customHeight="1">
      <c r="B156" s="250"/>
      <c r="C156" s="263"/>
      <c r="D156" s="264"/>
      <c r="E156" s="264"/>
      <c r="F156" s="265"/>
      <c r="G156" s="266"/>
      <c r="H156" s="267"/>
      <c r="I156" s="267"/>
      <c r="J156" s="267"/>
      <c r="K156" s="267"/>
      <c r="L156" s="267"/>
      <c r="M156" s="267"/>
      <c r="N156" s="268"/>
      <c r="O156" s="49">
        <f ca="1">IF(N156="",((TODAY()-Brukerregistrering!$F156)/30),(YEAR(N156)-YEAR(Brukerregistrering!$F156))*12+MONTH(N156)-MONTH(Brukerregistrering!$F156))</f>
        <v>1518.8666666666666</v>
      </c>
      <c r="P156" s="124">
        <f>IF(Målinger!$F$4='brukerregistrering-støtteark'!$B$21,#REF!-Brukerregistrering!Q156,gevinst_bruker_nullp!DT158-Brukerregistrering!Q156)</f>
        <v>0</v>
      </c>
      <c r="Q156" s="125">
        <f>IF(Brukerregistrering!$F156="",0,'Kostnader teknologi'!J157)</f>
        <v>0</v>
      </c>
      <c r="R156" s="456"/>
      <c r="S156" s="456"/>
      <c r="T156" s="250"/>
    </row>
    <row r="157" spans="2:20" s="18" customFormat="1" ht="39.950000000000003" customHeight="1">
      <c r="B157" s="250"/>
      <c r="C157" s="269"/>
      <c r="D157" s="270"/>
      <c r="E157" s="270"/>
      <c r="F157" s="271"/>
      <c r="G157" s="272"/>
      <c r="H157" s="273"/>
      <c r="I157" s="273"/>
      <c r="J157" s="273"/>
      <c r="K157" s="273"/>
      <c r="L157" s="273"/>
      <c r="M157" s="273"/>
      <c r="N157" s="274"/>
      <c r="O157" s="49">
        <f ca="1">IF(N157="",((TODAY()-Brukerregistrering!$F157)/30),(YEAR(N157)-YEAR(Brukerregistrering!$F157))*12+MONTH(N157)-MONTH(Brukerregistrering!$F157))</f>
        <v>1518.8666666666666</v>
      </c>
      <c r="P157" s="124">
        <f>IF(Målinger!$F$4='brukerregistrering-støtteark'!$B$21,#REF!-Brukerregistrering!Q157,gevinst_bruker_nullp!DT159-Brukerregistrering!Q157)</f>
        <v>0</v>
      </c>
      <c r="Q157" s="125">
        <f>IF(Brukerregistrering!$F157="",0,'Kostnader teknologi'!J158)</f>
        <v>0</v>
      </c>
      <c r="R157" s="456"/>
      <c r="S157" s="456"/>
      <c r="T157" s="250"/>
    </row>
    <row r="158" spans="2:20" s="18" customFormat="1" ht="39.950000000000003" customHeight="1">
      <c r="B158" s="250"/>
      <c r="C158" s="263"/>
      <c r="D158" s="264"/>
      <c r="E158" s="264"/>
      <c r="F158" s="265"/>
      <c r="G158" s="266"/>
      <c r="H158" s="267"/>
      <c r="I158" s="267"/>
      <c r="J158" s="267"/>
      <c r="K158" s="267"/>
      <c r="L158" s="267"/>
      <c r="M158" s="267"/>
      <c r="N158" s="268"/>
      <c r="O158" s="49">
        <f ca="1">IF(N158="",((TODAY()-Brukerregistrering!$F158)/30),(YEAR(N158)-YEAR(Brukerregistrering!$F158))*12+MONTH(N158)-MONTH(Brukerregistrering!$F158))</f>
        <v>1518.8666666666666</v>
      </c>
      <c r="P158" s="124">
        <f>IF(Målinger!$F$4='brukerregistrering-støtteark'!$B$21,#REF!-Brukerregistrering!Q158,gevinst_bruker_nullp!DT160-Brukerregistrering!Q158)</f>
        <v>0</v>
      </c>
      <c r="Q158" s="125">
        <f>IF(Brukerregistrering!$F158="",0,'Kostnader teknologi'!J159)</f>
        <v>0</v>
      </c>
      <c r="R158" s="456"/>
      <c r="S158" s="456"/>
      <c r="T158" s="250"/>
    </row>
    <row r="159" spans="2:20" s="18" customFormat="1" ht="39.950000000000003" customHeight="1">
      <c r="B159" s="250"/>
      <c r="C159" s="269"/>
      <c r="D159" s="270"/>
      <c r="E159" s="270"/>
      <c r="F159" s="271"/>
      <c r="G159" s="272"/>
      <c r="H159" s="273"/>
      <c r="I159" s="273"/>
      <c r="J159" s="273"/>
      <c r="K159" s="273"/>
      <c r="L159" s="273"/>
      <c r="M159" s="273"/>
      <c r="N159" s="274"/>
      <c r="O159" s="49">
        <f ca="1">IF(N159="",((TODAY()-Brukerregistrering!$F159)/30),(YEAR(N159)-YEAR(Brukerregistrering!$F159))*12+MONTH(N159)-MONTH(Brukerregistrering!$F159))</f>
        <v>1518.8666666666666</v>
      </c>
      <c r="P159" s="124">
        <f>IF(Målinger!$F$4='brukerregistrering-støtteark'!$B$21,#REF!-Brukerregistrering!Q159,gevinst_bruker_nullp!DT161-Brukerregistrering!Q159)</f>
        <v>0</v>
      </c>
      <c r="Q159" s="125">
        <f>IF(Brukerregistrering!$F159="",0,'Kostnader teknologi'!J160)</f>
        <v>0</v>
      </c>
      <c r="R159" s="456"/>
      <c r="S159" s="456"/>
      <c r="T159" s="250"/>
    </row>
    <row r="160" spans="2:20" s="18" customFormat="1" ht="39.950000000000003" customHeight="1">
      <c r="B160" s="250"/>
      <c r="C160" s="263"/>
      <c r="D160" s="264"/>
      <c r="E160" s="264"/>
      <c r="F160" s="265"/>
      <c r="G160" s="266"/>
      <c r="H160" s="267"/>
      <c r="I160" s="267"/>
      <c r="J160" s="267"/>
      <c r="K160" s="267"/>
      <c r="L160" s="267"/>
      <c r="M160" s="267"/>
      <c r="N160" s="268"/>
      <c r="O160" s="49">
        <f ca="1">IF(N160="",((TODAY()-Brukerregistrering!$F160)/30),(YEAR(N160)-YEAR(Brukerregistrering!$F160))*12+MONTH(N160)-MONTH(Brukerregistrering!$F160))</f>
        <v>1518.8666666666666</v>
      </c>
      <c r="P160" s="124">
        <f>IF(Målinger!$F$4='brukerregistrering-støtteark'!$B$21,#REF!-Brukerregistrering!Q160,gevinst_bruker_nullp!DT162-Brukerregistrering!Q160)</f>
        <v>0</v>
      </c>
      <c r="Q160" s="125">
        <f>IF(Brukerregistrering!$F160="",0,'Kostnader teknologi'!J161)</f>
        <v>0</v>
      </c>
      <c r="R160" s="456"/>
      <c r="S160" s="456"/>
      <c r="T160" s="250"/>
    </row>
    <row r="161" spans="2:20" s="18" customFormat="1" ht="39.950000000000003" customHeight="1">
      <c r="B161" s="250"/>
      <c r="C161" s="269"/>
      <c r="D161" s="270"/>
      <c r="E161" s="270"/>
      <c r="F161" s="271"/>
      <c r="G161" s="272"/>
      <c r="H161" s="273"/>
      <c r="I161" s="273"/>
      <c r="J161" s="273"/>
      <c r="K161" s="273"/>
      <c r="L161" s="273"/>
      <c r="M161" s="273"/>
      <c r="N161" s="274"/>
      <c r="O161" s="49">
        <f ca="1">IF(N161="",((TODAY()-Brukerregistrering!$F161)/30),(YEAR(N161)-YEAR(Brukerregistrering!$F161))*12+MONTH(N161)-MONTH(Brukerregistrering!$F161))</f>
        <v>1518.8666666666666</v>
      </c>
      <c r="P161" s="124">
        <f>IF(Målinger!$F$4='brukerregistrering-støtteark'!$B$21,#REF!-Brukerregistrering!Q161,gevinst_bruker_nullp!DT163-Brukerregistrering!Q161)</f>
        <v>0</v>
      </c>
      <c r="Q161" s="125">
        <f>IF(Brukerregistrering!$F161="",0,'Kostnader teknologi'!J162)</f>
        <v>0</v>
      </c>
      <c r="R161" s="456"/>
      <c r="S161" s="456"/>
      <c r="T161" s="250"/>
    </row>
    <row r="162" spans="2:20" s="18" customFormat="1" ht="39.950000000000003" customHeight="1">
      <c r="B162" s="250"/>
      <c r="C162" s="263"/>
      <c r="D162" s="264"/>
      <c r="E162" s="264"/>
      <c r="F162" s="265"/>
      <c r="G162" s="266"/>
      <c r="H162" s="267"/>
      <c r="I162" s="267"/>
      <c r="J162" s="267"/>
      <c r="K162" s="267"/>
      <c r="L162" s="267"/>
      <c r="M162" s="267"/>
      <c r="N162" s="268"/>
      <c r="O162" s="49">
        <f ca="1">IF(N162="",((TODAY()-Brukerregistrering!$F162)/30),(YEAR(N162)-YEAR(Brukerregistrering!$F162))*12+MONTH(N162)-MONTH(Brukerregistrering!$F162))</f>
        <v>1518.8666666666666</v>
      </c>
      <c r="P162" s="124">
        <f>IF(Målinger!$F$4='brukerregistrering-støtteark'!$B$21,#REF!-Brukerregistrering!Q162,gevinst_bruker_nullp!DT164-Brukerregistrering!Q162)</f>
        <v>0</v>
      </c>
      <c r="Q162" s="125">
        <f>IF(Brukerregistrering!$F162="",0,'Kostnader teknologi'!J163)</f>
        <v>0</v>
      </c>
      <c r="R162" s="456"/>
      <c r="S162" s="456"/>
      <c r="T162" s="250"/>
    </row>
    <row r="163" spans="2:20" s="18" customFormat="1" ht="39.950000000000003" customHeight="1">
      <c r="B163" s="250"/>
      <c r="C163" s="269"/>
      <c r="D163" s="270"/>
      <c r="E163" s="270"/>
      <c r="F163" s="271"/>
      <c r="G163" s="272"/>
      <c r="H163" s="273"/>
      <c r="I163" s="273"/>
      <c r="J163" s="273"/>
      <c r="K163" s="273"/>
      <c r="L163" s="273"/>
      <c r="M163" s="273"/>
      <c r="N163" s="274"/>
      <c r="O163" s="49">
        <f ca="1">IF(N163="",((TODAY()-Brukerregistrering!$F163)/30),(YEAR(N163)-YEAR(Brukerregistrering!$F163))*12+MONTH(N163)-MONTH(Brukerregistrering!$F163))</f>
        <v>1518.8666666666666</v>
      </c>
      <c r="P163" s="124">
        <f>IF(Målinger!$F$4='brukerregistrering-støtteark'!$B$21,#REF!-Brukerregistrering!Q163,gevinst_bruker_nullp!DT165-Brukerregistrering!Q163)</f>
        <v>0</v>
      </c>
      <c r="Q163" s="125">
        <f>IF(Brukerregistrering!$F163="",0,'Kostnader teknologi'!J164)</f>
        <v>0</v>
      </c>
      <c r="R163" s="456"/>
      <c r="S163" s="456"/>
      <c r="T163" s="250"/>
    </row>
    <row r="164" spans="2:20" s="18" customFormat="1" ht="39.950000000000003" customHeight="1">
      <c r="B164" s="250"/>
      <c r="C164" s="263"/>
      <c r="D164" s="264"/>
      <c r="E164" s="264"/>
      <c r="F164" s="265"/>
      <c r="G164" s="266"/>
      <c r="H164" s="267"/>
      <c r="I164" s="267"/>
      <c r="J164" s="267"/>
      <c r="K164" s="267"/>
      <c r="L164" s="267"/>
      <c r="M164" s="267"/>
      <c r="N164" s="268"/>
      <c r="O164" s="49">
        <f ca="1">IF(N164="",((TODAY()-Brukerregistrering!$F164)/30),(YEAR(N164)-YEAR(Brukerregistrering!$F164))*12+MONTH(N164)-MONTH(Brukerregistrering!$F164))</f>
        <v>1518.8666666666666</v>
      </c>
      <c r="P164" s="124">
        <f>IF(Målinger!$F$4='brukerregistrering-støtteark'!$B$21,#REF!-Brukerregistrering!Q164,gevinst_bruker_nullp!DT166-Brukerregistrering!Q164)</f>
        <v>0</v>
      </c>
      <c r="Q164" s="125">
        <f>IF(Brukerregistrering!$F164="",0,'Kostnader teknologi'!J165)</f>
        <v>0</v>
      </c>
      <c r="R164" s="456"/>
      <c r="S164" s="456"/>
      <c r="T164" s="250"/>
    </row>
    <row r="165" spans="2:20" s="18" customFormat="1" ht="39.950000000000003" customHeight="1">
      <c r="B165" s="250"/>
      <c r="C165" s="269"/>
      <c r="D165" s="270"/>
      <c r="E165" s="270"/>
      <c r="F165" s="271"/>
      <c r="G165" s="272"/>
      <c r="H165" s="273"/>
      <c r="I165" s="273"/>
      <c r="J165" s="273"/>
      <c r="K165" s="273"/>
      <c r="L165" s="273"/>
      <c r="M165" s="273"/>
      <c r="N165" s="274"/>
      <c r="O165" s="49">
        <f ca="1">IF(N165="",((TODAY()-Brukerregistrering!$F165)/30),(YEAR(N165)-YEAR(Brukerregistrering!$F165))*12+MONTH(N165)-MONTH(Brukerregistrering!$F165))</f>
        <v>1518.8666666666666</v>
      </c>
      <c r="P165" s="124">
        <f>IF(Målinger!$F$4='brukerregistrering-støtteark'!$B$21,#REF!-Brukerregistrering!Q165,gevinst_bruker_nullp!DT167-Brukerregistrering!Q165)</f>
        <v>0</v>
      </c>
      <c r="Q165" s="125">
        <f>IF(Brukerregistrering!$F165="",0,'Kostnader teknologi'!J166)</f>
        <v>0</v>
      </c>
      <c r="R165" s="456"/>
      <c r="S165" s="456"/>
      <c r="T165" s="250"/>
    </row>
    <row r="166" spans="2:20" s="18" customFormat="1" ht="39.950000000000003" customHeight="1">
      <c r="B166" s="250"/>
      <c r="C166" s="263"/>
      <c r="D166" s="264"/>
      <c r="E166" s="264"/>
      <c r="F166" s="265"/>
      <c r="G166" s="266"/>
      <c r="H166" s="267"/>
      <c r="I166" s="267"/>
      <c r="J166" s="267"/>
      <c r="K166" s="267"/>
      <c r="L166" s="267"/>
      <c r="M166" s="267"/>
      <c r="N166" s="268"/>
      <c r="O166" s="49">
        <f ca="1">IF(N166="",((TODAY()-Brukerregistrering!$F166)/30),(YEAR(N166)-YEAR(Brukerregistrering!$F166))*12+MONTH(N166)-MONTH(Brukerregistrering!$F166))</f>
        <v>1518.8666666666666</v>
      </c>
      <c r="P166" s="124">
        <f>IF(Målinger!$F$4='brukerregistrering-støtteark'!$B$21,#REF!-Brukerregistrering!Q166,gevinst_bruker_nullp!DT168-Brukerregistrering!Q166)</f>
        <v>0</v>
      </c>
      <c r="Q166" s="125">
        <f>IF(Brukerregistrering!$F166="",0,'Kostnader teknologi'!J167)</f>
        <v>0</v>
      </c>
      <c r="R166" s="456"/>
      <c r="S166" s="456"/>
      <c r="T166" s="250"/>
    </row>
    <row r="167" spans="2:20" s="18" customFormat="1" ht="39.950000000000003" customHeight="1">
      <c r="B167" s="250"/>
      <c r="C167" s="269"/>
      <c r="D167" s="270"/>
      <c r="E167" s="270"/>
      <c r="F167" s="271"/>
      <c r="G167" s="272"/>
      <c r="H167" s="273"/>
      <c r="I167" s="273"/>
      <c r="J167" s="273"/>
      <c r="K167" s="273"/>
      <c r="L167" s="273"/>
      <c r="M167" s="273"/>
      <c r="N167" s="274"/>
      <c r="O167" s="49">
        <f ca="1">IF(N167="",((TODAY()-Brukerregistrering!$F167)/30),(YEAR(N167)-YEAR(Brukerregistrering!$F167))*12+MONTH(N167)-MONTH(Brukerregistrering!$F167))</f>
        <v>1518.8666666666666</v>
      </c>
      <c r="P167" s="124">
        <f>IF(Målinger!$F$4='brukerregistrering-støtteark'!$B$21,#REF!-Brukerregistrering!Q167,gevinst_bruker_nullp!DT169-Brukerregistrering!Q167)</f>
        <v>0</v>
      </c>
      <c r="Q167" s="125">
        <f>IF(Brukerregistrering!$F167="",0,'Kostnader teknologi'!J168)</f>
        <v>0</v>
      </c>
      <c r="R167" s="456"/>
      <c r="S167" s="456"/>
      <c r="T167" s="250"/>
    </row>
    <row r="168" spans="2:20" s="18" customFormat="1" ht="39.950000000000003" customHeight="1">
      <c r="B168" s="250"/>
      <c r="C168" s="263"/>
      <c r="D168" s="264"/>
      <c r="E168" s="264"/>
      <c r="F168" s="265"/>
      <c r="G168" s="266"/>
      <c r="H168" s="267"/>
      <c r="I168" s="267"/>
      <c r="J168" s="267"/>
      <c r="K168" s="267"/>
      <c r="L168" s="267"/>
      <c r="M168" s="267"/>
      <c r="N168" s="268"/>
      <c r="O168" s="49">
        <f ca="1">IF(N168="",((TODAY()-Brukerregistrering!$F168)/30),(YEAR(N168)-YEAR(Brukerregistrering!$F168))*12+MONTH(N168)-MONTH(Brukerregistrering!$F168))</f>
        <v>1518.8666666666666</v>
      </c>
      <c r="P168" s="124">
        <f>IF(Målinger!$F$4='brukerregistrering-støtteark'!$B$21,#REF!-Brukerregistrering!Q168,gevinst_bruker_nullp!DT170-Brukerregistrering!Q168)</f>
        <v>0</v>
      </c>
      <c r="Q168" s="125">
        <f>IF(Brukerregistrering!$F168="",0,'Kostnader teknologi'!J169)</f>
        <v>0</v>
      </c>
      <c r="R168" s="456"/>
      <c r="S168" s="456"/>
      <c r="T168" s="250"/>
    </row>
    <row r="169" spans="2:20" s="18" customFormat="1" ht="39.950000000000003" customHeight="1">
      <c r="B169" s="250"/>
      <c r="C169" s="269"/>
      <c r="D169" s="270"/>
      <c r="E169" s="270"/>
      <c r="F169" s="271"/>
      <c r="G169" s="272"/>
      <c r="H169" s="273"/>
      <c r="I169" s="273"/>
      <c r="J169" s="273"/>
      <c r="K169" s="273"/>
      <c r="L169" s="273"/>
      <c r="M169" s="273"/>
      <c r="N169" s="274"/>
      <c r="O169" s="49">
        <f ca="1">IF(N169="",((TODAY()-Brukerregistrering!$F169)/30),(YEAR(N169)-YEAR(Brukerregistrering!$F169))*12+MONTH(N169)-MONTH(Brukerregistrering!$F169))</f>
        <v>1518.8666666666666</v>
      </c>
      <c r="P169" s="124">
        <f>IF(Målinger!$F$4='brukerregistrering-støtteark'!$B$21,#REF!-Brukerregistrering!Q169,gevinst_bruker_nullp!DT171-Brukerregistrering!Q169)</f>
        <v>0</v>
      </c>
      <c r="Q169" s="125">
        <f>IF(Brukerregistrering!$F169="",0,'Kostnader teknologi'!J170)</f>
        <v>0</v>
      </c>
      <c r="R169" s="456"/>
      <c r="S169" s="456"/>
      <c r="T169" s="250"/>
    </row>
    <row r="170" spans="2:20" s="18" customFormat="1" ht="39.950000000000003" customHeight="1">
      <c r="B170" s="250"/>
      <c r="C170" s="263"/>
      <c r="D170" s="264"/>
      <c r="E170" s="264"/>
      <c r="F170" s="265"/>
      <c r="G170" s="266"/>
      <c r="H170" s="267"/>
      <c r="I170" s="267"/>
      <c r="J170" s="267"/>
      <c r="K170" s="267"/>
      <c r="L170" s="267"/>
      <c r="M170" s="267"/>
      <c r="N170" s="268"/>
      <c r="O170" s="49">
        <f ca="1">IF(N170="",((TODAY()-Brukerregistrering!$F170)/30),(YEAR(N170)-YEAR(Brukerregistrering!$F170))*12+MONTH(N170)-MONTH(Brukerregistrering!$F170))</f>
        <v>1518.8666666666666</v>
      </c>
      <c r="P170" s="124">
        <f>IF(Målinger!$F$4='brukerregistrering-støtteark'!$B$21,#REF!-Brukerregistrering!Q170,gevinst_bruker_nullp!DT172-Brukerregistrering!Q170)</f>
        <v>0</v>
      </c>
      <c r="Q170" s="125">
        <f>IF(Brukerregistrering!$F170="",0,'Kostnader teknologi'!J171)</f>
        <v>0</v>
      </c>
      <c r="R170" s="456"/>
      <c r="S170" s="456"/>
      <c r="T170" s="250"/>
    </row>
    <row r="171" spans="2:20" s="18" customFormat="1" ht="39.950000000000003" customHeight="1">
      <c r="B171" s="250"/>
      <c r="C171" s="269"/>
      <c r="D171" s="270"/>
      <c r="E171" s="270"/>
      <c r="F171" s="271"/>
      <c r="G171" s="272"/>
      <c r="H171" s="273"/>
      <c r="I171" s="273"/>
      <c r="J171" s="273"/>
      <c r="K171" s="273"/>
      <c r="L171" s="273"/>
      <c r="M171" s="273"/>
      <c r="N171" s="274"/>
      <c r="O171" s="49">
        <f ca="1">IF(N171="",((TODAY()-Brukerregistrering!$F171)/30),(YEAR(N171)-YEAR(Brukerregistrering!$F171))*12+MONTH(N171)-MONTH(Brukerregistrering!$F171))</f>
        <v>1518.8666666666666</v>
      </c>
      <c r="P171" s="124">
        <f>IF(Målinger!$F$4='brukerregistrering-støtteark'!$B$21,#REF!-Brukerregistrering!Q171,gevinst_bruker_nullp!DT173-Brukerregistrering!Q171)</f>
        <v>0</v>
      </c>
      <c r="Q171" s="125">
        <f>IF(Brukerregistrering!$F171="",0,'Kostnader teknologi'!J172)</f>
        <v>0</v>
      </c>
      <c r="R171" s="456"/>
      <c r="S171" s="456"/>
      <c r="T171" s="250"/>
    </row>
    <row r="172" spans="2:20" s="18" customFormat="1" ht="39.950000000000003" customHeight="1">
      <c r="B172" s="250"/>
      <c r="C172" s="263"/>
      <c r="D172" s="264"/>
      <c r="E172" s="264"/>
      <c r="F172" s="265"/>
      <c r="G172" s="266"/>
      <c r="H172" s="267"/>
      <c r="I172" s="267"/>
      <c r="J172" s="267"/>
      <c r="K172" s="267"/>
      <c r="L172" s="267"/>
      <c r="M172" s="267"/>
      <c r="N172" s="268"/>
      <c r="O172" s="49">
        <f ca="1">IF(N172="",((TODAY()-Brukerregistrering!$F172)/30),(YEAR(N172)-YEAR(Brukerregistrering!$F172))*12+MONTH(N172)-MONTH(Brukerregistrering!$F172))</f>
        <v>1518.8666666666666</v>
      </c>
      <c r="P172" s="124">
        <f>IF(Målinger!$F$4='brukerregistrering-støtteark'!$B$21,#REF!-Brukerregistrering!Q172,gevinst_bruker_nullp!DT174-Brukerregistrering!Q172)</f>
        <v>0</v>
      </c>
      <c r="Q172" s="125">
        <f>IF(Brukerregistrering!$F172="",0,'Kostnader teknologi'!J173)</f>
        <v>0</v>
      </c>
      <c r="R172" s="456"/>
      <c r="S172" s="456"/>
      <c r="T172" s="250"/>
    </row>
    <row r="173" spans="2:20" s="18" customFormat="1" ht="39.950000000000003" customHeight="1">
      <c r="B173" s="250"/>
      <c r="C173" s="269"/>
      <c r="D173" s="270"/>
      <c r="E173" s="270"/>
      <c r="F173" s="271"/>
      <c r="G173" s="272"/>
      <c r="H173" s="273"/>
      <c r="I173" s="273"/>
      <c r="J173" s="273"/>
      <c r="K173" s="273"/>
      <c r="L173" s="273"/>
      <c r="M173" s="273"/>
      <c r="N173" s="274"/>
      <c r="O173" s="49">
        <f ca="1">IF(N173="",((TODAY()-Brukerregistrering!$F173)/30),(YEAR(N173)-YEAR(Brukerregistrering!$F173))*12+MONTH(N173)-MONTH(Brukerregistrering!$F173))</f>
        <v>1518.8666666666666</v>
      </c>
      <c r="P173" s="124">
        <f>IF(Målinger!$F$4='brukerregistrering-støtteark'!$B$21,#REF!-Brukerregistrering!Q173,gevinst_bruker_nullp!DT175-Brukerregistrering!Q173)</f>
        <v>0</v>
      </c>
      <c r="Q173" s="125">
        <f>IF(Brukerregistrering!$F173="",0,'Kostnader teknologi'!J174)</f>
        <v>0</v>
      </c>
      <c r="R173" s="456"/>
      <c r="S173" s="456"/>
      <c r="T173" s="250"/>
    </row>
    <row r="174" spans="2:20" s="18" customFormat="1" ht="39.950000000000003" customHeight="1">
      <c r="B174" s="250"/>
      <c r="C174" s="263"/>
      <c r="D174" s="264"/>
      <c r="E174" s="264"/>
      <c r="F174" s="265"/>
      <c r="G174" s="266"/>
      <c r="H174" s="267"/>
      <c r="I174" s="267"/>
      <c r="J174" s="267"/>
      <c r="K174" s="267"/>
      <c r="L174" s="267"/>
      <c r="M174" s="267"/>
      <c r="N174" s="268"/>
      <c r="O174" s="49">
        <f ca="1">IF(N174="",((TODAY()-Brukerregistrering!$F174)/30),(YEAR(N174)-YEAR(Brukerregistrering!$F174))*12+MONTH(N174)-MONTH(Brukerregistrering!$F174))</f>
        <v>1518.8666666666666</v>
      </c>
      <c r="P174" s="124">
        <f>IF(Målinger!$F$4='brukerregistrering-støtteark'!$B$21,#REF!-Brukerregistrering!Q174,gevinst_bruker_nullp!DT176-Brukerregistrering!Q174)</f>
        <v>0</v>
      </c>
      <c r="Q174" s="125">
        <f>IF(Brukerregistrering!$F174="",0,'Kostnader teknologi'!J175)</f>
        <v>0</v>
      </c>
      <c r="R174" s="456"/>
      <c r="S174" s="456"/>
      <c r="T174" s="250"/>
    </row>
    <row r="175" spans="2:20" s="18" customFormat="1" ht="39.950000000000003" customHeight="1">
      <c r="B175" s="250"/>
      <c r="C175" s="269"/>
      <c r="D175" s="270"/>
      <c r="E175" s="270"/>
      <c r="F175" s="271"/>
      <c r="G175" s="272"/>
      <c r="H175" s="273"/>
      <c r="I175" s="273"/>
      <c r="J175" s="273"/>
      <c r="K175" s="273"/>
      <c r="L175" s="273"/>
      <c r="M175" s="273"/>
      <c r="N175" s="274"/>
      <c r="O175" s="49">
        <f ca="1">IF(N175="",((TODAY()-Brukerregistrering!$F175)/30),(YEAR(N175)-YEAR(Brukerregistrering!$F175))*12+MONTH(N175)-MONTH(Brukerregistrering!$F175))</f>
        <v>1518.8666666666666</v>
      </c>
      <c r="P175" s="124">
        <f>IF(Målinger!$F$4='brukerregistrering-støtteark'!$B$21,#REF!-Brukerregistrering!Q175,gevinst_bruker_nullp!DT177-Brukerregistrering!Q175)</f>
        <v>0</v>
      </c>
      <c r="Q175" s="125">
        <f>IF(Brukerregistrering!$F175="",0,'Kostnader teknologi'!J176)</f>
        <v>0</v>
      </c>
      <c r="R175" s="456"/>
      <c r="S175" s="456"/>
      <c r="T175" s="250"/>
    </row>
    <row r="176" spans="2:20" s="18" customFormat="1" ht="39.950000000000003" customHeight="1">
      <c r="B176" s="250"/>
      <c r="C176" s="263"/>
      <c r="D176" s="264"/>
      <c r="E176" s="264"/>
      <c r="F176" s="265"/>
      <c r="G176" s="266"/>
      <c r="H176" s="267"/>
      <c r="I176" s="267"/>
      <c r="J176" s="267"/>
      <c r="K176" s="267"/>
      <c r="L176" s="267"/>
      <c r="M176" s="267"/>
      <c r="N176" s="268"/>
      <c r="O176" s="49">
        <f ca="1">IF(N176="",((TODAY()-Brukerregistrering!$F176)/30),(YEAR(N176)-YEAR(Brukerregistrering!$F176))*12+MONTH(N176)-MONTH(Brukerregistrering!$F176))</f>
        <v>1518.8666666666666</v>
      </c>
      <c r="P176" s="124">
        <f>IF(Målinger!$F$4='brukerregistrering-støtteark'!$B$21,#REF!-Brukerregistrering!Q176,gevinst_bruker_nullp!DT178-Brukerregistrering!Q176)</f>
        <v>0</v>
      </c>
      <c r="Q176" s="125">
        <f>IF(Brukerregistrering!$F176="",0,'Kostnader teknologi'!J177)</f>
        <v>0</v>
      </c>
      <c r="R176" s="456"/>
      <c r="S176" s="456"/>
      <c r="T176" s="250"/>
    </row>
    <row r="177" spans="2:20" s="18" customFormat="1" ht="39.950000000000003" customHeight="1">
      <c r="B177" s="250"/>
      <c r="C177" s="269"/>
      <c r="D177" s="270"/>
      <c r="E177" s="270"/>
      <c r="F177" s="271"/>
      <c r="G177" s="272"/>
      <c r="H177" s="273"/>
      <c r="I177" s="273"/>
      <c r="J177" s="273"/>
      <c r="K177" s="273"/>
      <c r="L177" s="273"/>
      <c r="M177" s="273"/>
      <c r="N177" s="274"/>
      <c r="O177" s="49">
        <f ca="1">IF(N177="",((TODAY()-Brukerregistrering!$F177)/30),(YEAR(N177)-YEAR(Brukerregistrering!$F177))*12+MONTH(N177)-MONTH(Brukerregistrering!$F177))</f>
        <v>1518.8666666666666</v>
      </c>
      <c r="P177" s="124">
        <f>IF(Målinger!$F$4='brukerregistrering-støtteark'!$B$21,#REF!-Brukerregistrering!Q177,gevinst_bruker_nullp!DT179-Brukerregistrering!Q177)</f>
        <v>0</v>
      </c>
      <c r="Q177" s="125">
        <f>IF(Brukerregistrering!$F177="",0,'Kostnader teknologi'!J178)</f>
        <v>0</v>
      </c>
      <c r="R177" s="456"/>
      <c r="S177" s="456"/>
      <c r="T177" s="250"/>
    </row>
    <row r="178" spans="2:20" s="18" customFormat="1" ht="39.950000000000003" customHeight="1">
      <c r="B178" s="250"/>
      <c r="C178" s="263"/>
      <c r="D178" s="264"/>
      <c r="E178" s="264"/>
      <c r="F178" s="265"/>
      <c r="G178" s="266"/>
      <c r="H178" s="267"/>
      <c r="I178" s="267"/>
      <c r="J178" s="267"/>
      <c r="K178" s="267"/>
      <c r="L178" s="267"/>
      <c r="M178" s="267"/>
      <c r="N178" s="268"/>
      <c r="O178" s="49">
        <f ca="1">IF(N178="",((TODAY()-Brukerregistrering!$F178)/30),(YEAR(N178)-YEAR(Brukerregistrering!$F178))*12+MONTH(N178)-MONTH(Brukerregistrering!$F178))</f>
        <v>1518.8666666666666</v>
      </c>
      <c r="P178" s="124">
        <f>IF(Målinger!$F$4='brukerregistrering-støtteark'!$B$21,#REF!-Brukerregistrering!Q178,gevinst_bruker_nullp!DT180-Brukerregistrering!Q178)</f>
        <v>0</v>
      </c>
      <c r="Q178" s="125">
        <f>IF(Brukerregistrering!$F178="",0,'Kostnader teknologi'!J179)</f>
        <v>0</v>
      </c>
      <c r="R178" s="456"/>
      <c r="S178" s="456"/>
      <c r="T178" s="250"/>
    </row>
    <row r="179" spans="2:20" s="18" customFormat="1" ht="39.950000000000003" customHeight="1">
      <c r="B179" s="250"/>
      <c r="C179" s="269"/>
      <c r="D179" s="270"/>
      <c r="E179" s="270"/>
      <c r="F179" s="271"/>
      <c r="G179" s="272"/>
      <c r="H179" s="273"/>
      <c r="I179" s="273"/>
      <c r="J179" s="273"/>
      <c r="K179" s="273"/>
      <c r="L179" s="273"/>
      <c r="M179" s="273"/>
      <c r="N179" s="274"/>
      <c r="O179" s="49">
        <f ca="1">IF(N179="",((TODAY()-Brukerregistrering!$F179)/30),(YEAR(N179)-YEAR(Brukerregistrering!$F179))*12+MONTH(N179)-MONTH(Brukerregistrering!$F179))</f>
        <v>1518.8666666666666</v>
      </c>
      <c r="P179" s="124">
        <f>IF(Målinger!$F$4='brukerregistrering-støtteark'!$B$21,#REF!-Brukerregistrering!Q179,gevinst_bruker_nullp!DT181-Brukerregistrering!Q179)</f>
        <v>0</v>
      </c>
      <c r="Q179" s="125">
        <f>IF(Brukerregistrering!$F179="",0,'Kostnader teknologi'!J180)</f>
        <v>0</v>
      </c>
      <c r="R179" s="456"/>
      <c r="S179" s="456"/>
      <c r="T179" s="250"/>
    </row>
    <row r="180" spans="2:20" s="18" customFormat="1" ht="39.950000000000003" customHeight="1">
      <c r="B180" s="250"/>
      <c r="C180" s="263"/>
      <c r="D180" s="264"/>
      <c r="E180" s="264"/>
      <c r="F180" s="265"/>
      <c r="G180" s="266"/>
      <c r="H180" s="267"/>
      <c r="I180" s="267"/>
      <c r="J180" s="267"/>
      <c r="K180" s="267"/>
      <c r="L180" s="267"/>
      <c r="M180" s="267"/>
      <c r="N180" s="268"/>
      <c r="O180" s="49">
        <f ca="1">IF(N180="",((TODAY()-Brukerregistrering!$F180)/30),(YEAR(N180)-YEAR(Brukerregistrering!$F180))*12+MONTH(N180)-MONTH(Brukerregistrering!$F180))</f>
        <v>1518.8666666666666</v>
      </c>
      <c r="P180" s="124" t="e">
        <f>IF(Målinger!$F$4='brukerregistrering-støtteark'!$B$21,#REF!-Brukerregistrering!Q180,gevinst_bruker_nullp!#REF!-Brukerregistrering!Q180)</f>
        <v>#REF!</v>
      </c>
      <c r="Q180" s="125">
        <f>IF(Brukerregistrering!$F180="",0,'Kostnader teknologi'!J181)</f>
        <v>0</v>
      </c>
      <c r="R180" s="456"/>
      <c r="S180" s="456"/>
      <c r="T180" s="250"/>
    </row>
    <row r="181" spans="2:20" s="18" customFormat="1" ht="39.950000000000003" customHeight="1">
      <c r="B181" s="250"/>
      <c r="C181" s="269"/>
      <c r="D181" s="270"/>
      <c r="E181" s="270"/>
      <c r="F181" s="271"/>
      <c r="G181" s="272"/>
      <c r="H181" s="273"/>
      <c r="I181" s="273"/>
      <c r="J181" s="273"/>
      <c r="K181" s="273"/>
      <c r="L181" s="273"/>
      <c r="M181" s="273"/>
      <c r="N181" s="274"/>
      <c r="O181" s="49">
        <f ca="1">IF(N181="",((TODAY()-Brukerregistrering!$F181)/30),(YEAR(N181)-YEAR(Brukerregistrering!$F181))*12+MONTH(N181)-MONTH(Brukerregistrering!$F181))</f>
        <v>1518.8666666666666</v>
      </c>
      <c r="P181" s="124" t="e">
        <f>IF(Målinger!$F$4='brukerregistrering-støtteark'!$B$21,#REF!-Brukerregistrering!Q181,gevinst_bruker_nullp!#REF!-Brukerregistrering!Q181)</f>
        <v>#REF!</v>
      </c>
      <c r="Q181" s="125">
        <f>IF(Brukerregistrering!$F181="",0,'Kostnader teknologi'!J182)</f>
        <v>0</v>
      </c>
      <c r="R181" s="456"/>
      <c r="S181" s="456"/>
      <c r="T181" s="250"/>
    </row>
    <row r="182" spans="2:20" s="18" customFormat="1" ht="39.950000000000003" customHeight="1">
      <c r="B182" s="250"/>
      <c r="C182" s="263"/>
      <c r="D182" s="264"/>
      <c r="E182" s="264"/>
      <c r="F182" s="265"/>
      <c r="G182" s="266"/>
      <c r="H182" s="267"/>
      <c r="I182" s="267"/>
      <c r="J182" s="267"/>
      <c r="K182" s="267"/>
      <c r="L182" s="267"/>
      <c r="M182" s="267"/>
      <c r="N182" s="268"/>
      <c r="O182" s="49">
        <f ca="1">IF(N182="",((TODAY()-Brukerregistrering!$F182)/30),(YEAR(N182)-YEAR(Brukerregistrering!$F182))*12+MONTH(N182)-MONTH(Brukerregistrering!$F182))</f>
        <v>1518.8666666666666</v>
      </c>
      <c r="P182" s="124" t="e">
        <f>IF(Målinger!$F$4='brukerregistrering-støtteark'!$B$21,#REF!-Brukerregistrering!Q182,gevinst_bruker_nullp!#REF!-Brukerregistrering!Q182)</f>
        <v>#REF!</v>
      </c>
      <c r="Q182" s="125">
        <f>IF(Brukerregistrering!$F182="",0,'Kostnader teknologi'!J183)</f>
        <v>0</v>
      </c>
      <c r="R182" s="456"/>
      <c r="S182" s="456"/>
      <c r="T182" s="250"/>
    </row>
    <row r="183" spans="2:20" s="18" customFormat="1" ht="39.950000000000003" customHeight="1">
      <c r="B183" s="250"/>
      <c r="C183" s="269"/>
      <c r="D183" s="270"/>
      <c r="E183" s="270"/>
      <c r="F183" s="271"/>
      <c r="G183" s="272"/>
      <c r="H183" s="273"/>
      <c r="I183" s="273"/>
      <c r="J183" s="273"/>
      <c r="K183" s="273"/>
      <c r="L183" s="273"/>
      <c r="M183" s="273"/>
      <c r="N183" s="274"/>
      <c r="O183" s="49">
        <f ca="1">IF(N183="",((TODAY()-Brukerregistrering!$F183)/30),(YEAR(N183)-YEAR(Brukerregistrering!$F183))*12+MONTH(N183)-MONTH(Brukerregistrering!$F183))</f>
        <v>1518.8666666666666</v>
      </c>
      <c r="P183" s="124" t="e">
        <f>IF(Målinger!$F$4='brukerregistrering-støtteark'!$B$21,#REF!-Brukerregistrering!Q183,gevinst_bruker_nullp!#REF!-Brukerregistrering!Q183)</f>
        <v>#REF!</v>
      </c>
      <c r="Q183" s="125">
        <f>IF(Brukerregistrering!$F183="",0,'Kostnader teknologi'!J184)</f>
        <v>0</v>
      </c>
      <c r="R183" s="456"/>
      <c r="S183" s="456"/>
      <c r="T183" s="250"/>
    </row>
    <row r="184" spans="2:20" s="18" customFormat="1" ht="39.950000000000003" customHeight="1">
      <c r="B184" s="250"/>
      <c r="C184" s="263"/>
      <c r="D184" s="264"/>
      <c r="E184" s="264"/>
      <c r="F184" s="265"/>
      <c r="G184" s="266"/>
      <c r="H184" s="267"/>
      <c r="I184" s="267"/>
      <c r="J184" s="267"/>
      <c r="K184" s="267"/>
      <c r="L184" s="267"/>
      <c r="M184" s="267"/>
      <c r="N184" s="268"/>
      <c r="O184" s="49">
        <f ca="1">IF(N184="",((TODAY()-Brukerregistrering!$F184)/30),(YEAR(N184)-YEAR(Brukerregistrering!$F184))*12+MONTH(N184)-MONTH(Brukerregistrering!$F184))</f>
        <v>1518.8666666666666</v>
      </c>
      <c r="P184" s="124" t="e">
        <f>IF(Målinger!$F$4='brukerregistrering-støtteark'!$B$21,#REF!-Brukerregistrering!Q184,gevinst_bruker_nullp!#REF!-Brukerregistrering!Q184)</f>
        <v>#REF!</v>
      </c>
      <c r="Q184" s="125">
        <f>IF(Brukerregistrering!$F184="",0,'Kostnader teknologi'!J185)</f>
        <v>0</v>
      </c>
      <c r="R184" s="456"/>
      <c r="S184" s="456"/>
      <c r="T184" s="250"/>
    </row>
    <row r="185" spans="2:20" s="18" customFormat="1" ht="39.950000000000003" customHeight="1">
      <c r="B185" s="250"/>
      <c r="C185" s="269"/>
      <c r="D185" s="270"/>
      <c r="E185" s="270"/>
      <c r="F185" s="271"/>
      <c r="G185" s="272"/>
      <c r="H185" s="273"/>
      <c r="I185" s="273"/>
      <c r="J185" s="273"/>
      <c r="K185" s="273"/>
      <c r="L185" s="273"/>
      <c r="M185" s="273"/>
      <c r="N185" s="274"/>
      <c r="O185" s="49">
        <f ca="1">IF(N185="",((TODAY()-Brukerregistrering!$F185)/30),(YEAR(N185)-YEAR(Brukerregistrering!$F185))*12+MONTH(N185)-MONTH(Brukerregistrering!$F185))</f>
        <v>1518.8666666666666</v>
      </c>
      <c r="P185" s="124" t="e">
        <f>IF(Målinger!$F$4='brukerregistrering-støtteark'!$B$21,#REF!-Brukerregistrering!Q185,gevinst_bruker_nullp!#REF!-Brukerregistrering!Q185)</f>
        <v>#REF!</v>
      </c>
      <c r="Q185" s="125">
        <f>IF(Brukerregistrering!$F185="",0,'Kostnader teknologi'!J186)</f>
        <v>0</v>
      </c>
      <c r="R185" s="456"/>
      <c r="S185" s="456"/>
      <c r="T185" s="250"/>
    </row>
    <row r="186" spans="2:20" s="18" customFormat="1" ht="39.950000000000003" customHeight="1">
      <c r="B186" s="250"/>
      <c r="C186" s="263"/>
      <c r="D186" s="264"/>
      <c r="E186" s="264"/>
      <c r="F186" s="265"/>
      <c r="G186" s="266"/>
      <c r="H186" s="267"/>
      <c r="I186" s="267"/>
      <c r="J186" s="267"/>
      <c r="K186" s="267"/>
      <c r="L186" s="267"/>
      <c r="M186" s="267"/>
      <c r="N186" s="268"/>
      <c r="O186" s="49">
        <f ca="1">IF(N186="",((TODAY()-Brukerregistrering!$F186)/30),(YEAR(N186)-YEAR(Brukerregistrering!$F186))*12+MONTH(N186)-MONTH(Brukerregistrering!$F186))</f>
        <v>1518.8666666666666</v>
      </c>
      <c r="P186" s="124" t="e">
        <f>IF(Målinger!$F$4='brukerregistrering-støtteark'!$B$21,#REF!-Brukerregistrering!Q186,gevinst_bruker_nullp!#REF!-Brukerregistrering!Q186)</f>
        <v>#REF!</v>
      </c>
      <c r="Q186" s="125">
        <f>IF(Brukerregistrering!$F186="",0,'Kostnader teknologi'!J187)</f>
        <v>0</v>
      </c>
      <c r="R186" s="456"/>
      <c r="S186" s="456"/>
      <c r="T186" s="250"/>
    </row>
    <row r="187" spans="2:20" s="18" customFormat="1" ht="39.950000000000003" customHeight="1">
      <c r="B187" s="250"/>
      <c r="C187" s="269"/>
      <c r="D187" s="270"/>
      <c r="E187" s="270"/>
      <c r="F187" s="271"/>
      <c r="G187" s="272"/>
      <c r="H187" s="273"/>
      <c r="I187" s="273"/>
      <c r="J187" s="273"/>
      <c r="K187" s="273"/>
      <c r="L187" s="273"/>
      <c r="M187" s="273"/>
      <c r="N187" s="274"/>
      <c r="O187" s="49">
        <f ca="1">IF(N187="",((TODAY()-Brukerregistrering!$F187)/30),(YEAR(N187)-YEAR(Brukerregistrering!$F187))*12+MONTH(N187)-MONTH(Brukerregistrering!$F187))</f>
        <v>1518.8666666666666</v>
      </c>
      <c r="P187" s="124" t="e">
        <f>IF(Målinger!$F$4='brukerregistrering-støtteark'!$B$21,#REF!-Brukerregistrering!Q187,gevinst_bruker_nullp!#REF!-Brukerregistrering!Q187)</f>
        <v>#REF!</v>
      </c>
      <c r="Q187" s="125">
        <f>IF(Brukerregistrering!$F187="",0,'Kostnader teknologi'!J188)</f>
        <v>0</v>
      </c>
      <c r="R187" s="456"/>
      <c r="S187" s="456"/>
      <c r="T187" s="250"/>
    </row>
    <row r="188" spans="2:20" s="18" customFormat="1" ht="39.950000000000003" customHeight="1">
      <c r="B188" s="250"/>
      <c r="C188" s="263"/>
      <c r="D188" s="264"/>
      <c r="E188" s="264"/>
      <c r="F188" s="265"/>
      <c r="G188" s="266"/>
      <c r="H188" s="267"/>
      <c r="I188" s="267"/>
      <c r="J188" s="267"/>
      <c r="K188" s="267"/>
      <c r="L188" s="267"/>
      <c r="M188" s="267"/>
      <c r="N188" s="268"/>
      <c r="O188" s="49">
        <f ca="1">IF(N188="",((TODAY()-Brukerregistrering!$F188)/30),(YEAR(N188)-YEAR(Brukerregistrering!$F188))*12+MONTH(N188)-MONTH(Brukerregistrering!$F188))</f>
        <v>1518.8666666666666</v>
      </c>
      <c r="P188" s="124" t="e">
        <f>IF(Målinger!$F$4='brukerregistrering-støtteark'!$B$21,#REF!-Brukerregistrering!Q188,gevinst_bruker_nullp!#REF!-Brukerregistrering!Q188)</f>
        <v>#REF!</v>
      </c>
      <c r="Q188" s="125">
        <f>IF(Brukerregistrering!$F188="",0,'Kostnader teknologi'!J189)</f>
        <v>0</v>
      </c>
      <c r="R188" s="456"/>
      <c r="S188" s="456"/>
      <c r="T188" s="250"/>
    </row>
    <row r="189" spans="2:20" s="18" customFormat="1" ht="39.950000000000003" customHeight="1">
      <c r="B189" s="250"/>
      <c r="C189" s="269"/>
      <c r="D189" s="270"/>
      <c r="E189" s="270"/>
      <c r="F189" s="271"/>
      <c r="G189" s="272"/>
      <c r="H189" s="273"/>
      <c r="I189" s="273"/>
      <c r="J189" s="273"/>
      <c r="K189" s="273"/>
      <c r="L189" s="273"/>
      <c r="M189" s="273"/>
      <c r="N189" s="274"/>
      <c r="O189" s="49">
        <f ca="1">IF(N189="",((TODAY()-Brukerregistrering!$F189)/30),(YEAR(N189)-YEAR(Brukerregistrering!$F189))*12+MONTH(N189)-MONTH(Brukerregistrering!$F189))</f>
        <v>1518.8666666666666</v>
      </c>
      <c r="P189" s="124" t="e">
        <f>IF(Målinger!$F$4='brukerregistrering-støtteark'!$B$21,#REF!-Brukerregistrering!Q189,gevinst_bruker_nullp!#REF!-Brukerregistrering!Q189)</f>
        <v>#REF!</v>
      </c>
      <c r="Q189" s="125">
        <f>IF(Brukerregistrering!$F189="",0,'Kostnader teknologi'!J190)</f>
        <v>0</v>
      </c>
      <c r="R189" s="456"/>
      <c r="S189" s="456"/>
      <c r="T189" s="250"/>
    </row>
    <row r="190" spans="2:20" s="18" customFormat="1" ht="39.950000000000003" customHeight="1">
      <c r="B190" s="250"/>
      <c r="C190" s="263"/>
      <c r="D190" s="264"/>
      <c r="E190" s="264"/>
      <c r="F190" s="265"/>
      <c r="G190" s="266"/>
      <c r="H190" s="267"/>
      <c r="I190" s="267"/>
      <c r="J190" s="267"/>
      <c r="K190" s="267"/>
      <c r="L190" s="267"/>
      <c r="M190" s="267"/>
      <c r="N190" s="268"/>
      <c r="O190" s="49">
        <f ca="1">IF(N190="",((TODAY()-Brukerregistrering!$F190)/30),(YEAR(N190)-YEAR(Brukerregistrering!$F190))*12+MONTH(N190)-MONTH(Brukerregistrering!$F190))</f>
        <v>1518.8666666666666</v>
      </c>
      <c r="P190" s="124" t="e">
        <f>IF(Målinger!$F$4='brukerregistrering-støtteark'!$B$21,#REF!-Brukerregistrering!Q190,gevinst_bruker_nullp!#REF!-Brukerregistrering!Q190)</f>
        <v>#REF!</v>
      </c>
      <c r="Q190" s="125">
        <f>IF(Brukerregistrering!$F190="",0,'Kostnader teknologi'!J191)</f>
        <v>0</v>
      </c>
      <c r="R190" s="456"/>
      <c r="S190" s="456"/>
      <c r="T190" s="250"/>
    </row>
    <row r="191" spans="2:20" s="18" customFormat="1" ht="39.950000000000003" customHeight="1">
      <c r="B191" s="250"/>
      <c r="C191" s="269"/>
      <c r="D191" s="270"/>
      <c r="E191" s="270"/>
      <c r="F191" s="271"/>
      <c r="G191" s="272"/>
      <c r="H191" s="273"/>
      <c r="I191" s="273"/>
      <c r="J191" s="273"/>
      <c r="K191" s="273"/>
      <c r="L191" s="273"/>
      <c r="M191" s="273"/>
      <c r="N191" s="274"/>
      <c r="O191" s="49">
        <f ca="1">IF(N191="",((TODAY()-Brukerregistrering!$F191)/30),(YEAR(N191)-YEAR(Brukerregistrering!$F191))*12+MONTH(N191)-MONTH(Brukerregistrering!$F191))</f>
        <v>1518.8666666666666</v>
      </c>
      <c r="P191" s="124" t="e">
        <f>IF(Målinger!$F$4='brukerregistrering-støtteark'!$B$21,#REF!-Brukerregistrering!Q191,gevinst_bruker_nullp!#REF!-Brukerregistrering!Q191)</f>
        <v>#REF!</v>
      </c>
      <c r="Q191" s="125">
        <f>IF(Brukerregistrering!$F191="",0,'Kostnader teknologi'!J192)</f>
        <v>0</v>
      </c>
      <c r="R191" s="456"/>
      <c r="S191" s="456"/>
      <c r="T191" s="250"/>
    </row>
    <row r="192" spans="2:20" s="18" customFormat="1" ht="39.950000000000003" customHeight="1">
      <c r="B192" s="250"/>
      <c r="C192" s="263"/>
      <c r="D192" s="264"/>
      <c r="E192" s="264"/>
      <c r="F192" s="265"/>
      <c r="G192" s="266"/>
      <c r="H192" s="267"/>
      <c r="I192" s="267"/>
      <c r="J192" s="267"/>
      <c r="K192" s="267"/>
      <c r="L192" s="267"/>
      <c r="M192" s="267"/>
      <c r="N192" s="268"/>
      <c r="O192" s="49">
        <f ca="1">IF(N192="",((TODAY()-Brukerregistrering!$F192)/30),(YEAR(N192)-YEAR(Brukerregistrering!$F192))*12+MONTH(N192)-MONTH(Brukerregistrering!$F192))</f>
        <v>1518.8666666666666</v>
      </c>
      <c r="P192" s="124" t="e">
        <f>IF(Målinger!$F$4='brukerregistrering-støtteark'!$B$21,#REF!-Brukerregistrering!Q192,gevinst_bruker_nullp!#REF!-Brukerregistrering!Q192)</f>
        <v>#REF!</v>
      </c>
      <c r="Q192" s="125">
        <f>IF(Brukerregistrering!$F192="",0,'Kostnader teknologi'!J193)</f>
        <v>0</v>
      </c>
      <c r="R192" s="456"/>
      <c r="S192" s="456"/>
      <c r="T192" s="250"/>
    </row>
    <row r="193" spans="2:20" s="18" customFormat="1" ht="39.950000000000003" customHeight="1">
      <c r="B193" s="250"/>
      <c r="C193" s="269"/>
      <c r="D193" s="270"/>
      <c r="E193" s="270"/>
      <c r="F193" s="271"/>
      <c r="G193" s="272"/>
      <c r="H193" s="273"/>
      <c r="I193" s="273"/>
      <c r="J193" s="273"/>
      <c r="K193" s="273"/>
      <c r="L193" s="273"/>
      <c r="M193" s="273"/>
      <c r="N193" s="274"/>
      <c r="O193" s="49">
        <f ca="1">IF(N193="",((TODAY()-Brukerregistrering!$F193)/30),(YEAR(N193)-YEAR(Brukerregistrering!$F193))*12+MONTH(N193)-MONTH(Brukerregistrering!$F193))</f>
        <v>1518.8666666666666</v>
      </c>
      <c r="P193" s="124" t="e">
        <f>IF(Målinger!$F$4='brukerregistrering-støtteark'!$B$21,#REF!-Brukerregistrering!Q193,gevinst_bruker_nullp!#REF!-Brukerregistrering!Q193)</f>
        <v>#REF!</v>
      </c>
      <c r="Q193" s="125">
        <f>IF(Brukerregistrering!$F193="",0,'Kostnader teknologi'!J194)</f>
        <v>0</v>
      </c>
      <c r="R193" s="456"/>
      <c r="S193" s="456"/>
      <c r="T193" s="250"/>
    </row>
    <row r="194" spans="2:20" s="18" customFormat="1" ht="39.950000000000003" customHeight="1">
      <c r="B194" s="250"/>
      <c r="C194" s="263"/>
      <c r="D194" s="264"/>
      <c r="E194" s="264"/>
      <c r="F194" s="265"/>
      <c r="G194" s="266"/>
      <c r="H194" s="267"/>
      <c r="I194" s="267"/>
      <c r="J194" s="267"/>
      <c r="K194" s="267"/>
      <c r="L194" s="267"/>
      <c r="M194" s="267"/>
      <c r="N194" s="268"/>
      <c r="O194" s="49">
        <f ca="1">IF(N194="",((TODAY()-Brukerregistrering!$F194)/30),(YEAR(N194)-YEAR(Brukerregistrering!$F194))*12+MONTH(N194)-MONTH(Brukerregistrering!$F194))</f>
        <v>1518.8666666666666</v>
      </c>
      <c r="P194" s="124" t="e">
        <f>IF(Målinger!$F$4='brukerregistrering-støtteark'!$B$21,#REF!-Brukerregistrering!Q194,gevinst_bruker_nullp!#REF!-Brukerregistrering!Q194)</f>
        <v>#REF!</v>
      </c>
      <c r="Q194" s="125">
        <f>IF(Brukerregistrering!$F194="",0,'Kostnader teknologi'!J195)</f>
        <v>0</v>
      </c>
      <c r="R194" s="456"/>
      <c r="S194" s="456"/>
      <c r="T194" s="250"/>
    </row>
    <row r="195" spans="2:20" s="18" customFormat="1" ht="39.950000000000003" customHeight="1">
      <c r="B195" s="250"/>
      <c r="C195" s="269"/>
      <c r="D195" s="270"/>
      <c r="E195" s="270"/>
      <c r="F195" s="271"/>
      <c r="G195" s="272"/>
      <c r="H195" s="273"/>
      <c r="I195" s="273"/>
      <c r="J195" s="273"/>
      <c r="K195" s="273"/>
      <c r="L195" s="273"/>
      <c r="M195" s="273"/>
      <c r="N195" s="274"/>
      <c r="O195" s="49">
        <f ca="1">IF(N195="",((TODAY()-Brukerregistrering!$F195)/30),(YEAR(N195)-YEAR(Brukerregistrering!$F195))*12+MONTH(N195)-MONTH(Brukerregistrering!$F195))</f>
        <v>1518.8666666666666</v>
      </c>
      <c r="P195" s="124" t="e">
        <f>IF(Målinger!$F$4='brukerregistrering-støtteark'!$B$21,#REF!-Brukerregistrering!Q195,gevinst_bruker_nullp!#REF!-Brukerregistrering!Q195)</f>
        <v>#REF!</v>
      </c>
      <c r="Q195" s="125">
        <f>IF(Brukerregistrering!$F195="",0,'Kostnader teknologi'!J196)</f>
        <v>0</v>
      </c>
      <c r="R195" s="456"/>
      <c r="S195" s="456"/>
      <c r="T195" s="250"/>
    </row>
    <row r="196" spans="2:20" s="18" customFormat="1" ht="39.950000000000003" customHeight="1">
      <c r="B196" s="250"/>
      <c r="C196" s="263"/>
      <c r="D196" s="264"/>
      <c r="E196" s="264"/>
      <c r="F196" s="265"/>
      <c r="G196" s="266"/>
      <c r="H196" s="267"/>
      <c r="I196" s="267"/>
      <c r="J196" s="267"/>
      <c r="K196" s="267"/>
      <c r="L196" s="267"/>
      <c r="M196" s="267"/>
      <c r="N196" s="268"/>
      <c r="O196" s="49">
        <f ca="1">IF(N196="",((TODAY()-Brukerregistrering!$F196)/30),(YEAR(N196)-YEAR(Brukerregistrering!$F196))*12+MONTH(N196)-MONTH(Brukerregistrering!$F196))</f>
        <v>1518.8666666666666</v>
      </c>
      <c r="P196" s="124" t="e">
        <f>IF(Målinger!$F$4='brukerregistrering-støtteark'!$B$21,#REF!-Brukerregistrering!Q196,gevinst_bruker_nullp!#REF!-Brukerregistrering!Q196)</f>
        <v>#REF!</v>
      </c>
      <c r="Q196" s="125">
        <f>IF(Brukerregistrering!$F196="",0,'Kostnader teknologi'!J197)</f>
        <v>0</v>
      </c>
      <c r="R196" s="456"/>
      <c r="S196" s="456"/>
      <c r="T196" s="250"/>
    </row>
    <row r="197" spans="2:20" s="18" customFormat="1" ht="39.950000000000003" customHeight="1">
      <c r="B197" s="250"/>
      <c r="C197" s="269"/>
      <c r="D197" s="270"/>
      <c r="E197" s="270"/>
      <c r="F197" s="271"/>
      <c r="G197" s="272"/>
      <c r="H197" s="273"/>
      <c r="I197" s="273"/>
      <c r="J197" s="273"/>
      <c r="K197" s="273"/>
      <c r="L197" s="273"/>
      <c r="M197" s="273"/>
      <c r="N197" s="274"/>
      <c r="O197" s="49">
        <f ca="1">IF(N197="",((TODAY()-Brukerregistrering!$F197)/30),(YEAR(N197)-YEAR(Brukerregistrering!$F197))*12+MONTH(N197)-MONTH(Brukerregistrering!$F197))</f>
        <v>1518.8666666666666</v>
      </c>
      <c r="P197" s="124" t="e">
        <f>IF(Målinger!$F$4='brukerregistrering-støtteark'!$B$21,#REF!-Brukerregistrering!Q197,gevinst_bruker_nullp!#REF!-Brukerregistrering!Q197)</f>
        <v>#REF!</v>
      </c>
      <c r="Q197" s="125">
        <f>IF(Brukerregistrering!$F197="",0,'Kostnader teknologi'!J198)</f>
        <v>0</v>
      </c>
      <c r="R197" s="456"/>
      <c r="S197" s="456"/>
      <c r="T197" s="250"/>
    </row>
    <row r="198" spans="2:20" s="18" customFormat="1" ht="39.950000000000003" customHeight="1">
      <c r="B198" s="250"/>
      <c r="C198" s="263"/>
      <c r="D198" s="264"/>
      <c r="E198" s="264"/>
      <c r="F198" s="265"/>
      <c r="G198" s="266"/>
      <c r="H198" s="267"/>
      <c r="I198" s="267"/>
      <c r="J198" s="267"/>
      <c r="K198" s="267"/>
      <c r="L198" s="267"/>
      <c r="M198" s="267"/>
      <c r="N198" s="268"/>
      <c r="O198" s="49">
        <f ca="1">IF(N198="",((TODAY()-Brukerregistrering!$F198)/30),(YEAR(N198)-YEAR(Brukerregistrering!$F198))*12+MONTH(N198)-MONTH(Brukerregistrering!$F198))</f>
        <v>1518.8666666666666</v>
      </c>
      <c r="P198" s="124" t="e">
        <f>IF(Målinger!$F$4='brukerregistrering-støtteark'!$B$21,#REF!-Brukerregistrering!Q198,gevinst_bruker_nullp!#REF!-Brukerregistrering!Q198)</f>
        <v>#REF!</v>
      </c>
      <c r="Q198" s="125">
        <f>IF(Brukerregistrering!$F198="",0,'Kostnader teknologi'!J199)</f>
        <v>0</v>
      </c>
      <c r="R198" s="456"/>
      <c r="S198" s="456"/>
      <c r="T198" s="250"/>
    </row>
    <row r="199" spans="2:20" s="18" customFormat="1" ht="39.950000000000003" customHeight="1">
      <c r="B199" s="250"/>
      <c r="C199" s="269"/>
      <c r="D199" s="270"/>
      <c r="E199" s="270"/>
      <c r="F199" s="271"/>
      <c r="G199" s="272"/>
      <c r="H199" s="273"/>
      <c r="I199" s="273"/>
      <c r="J199" s="273"/>
      <c r="K199" s="273"/>
      <c r="L199" s="273"/>
      <c r="M199" s="273"/>
      <c r="N199" s="274"/>
      <c r="O199" s="49">
        <f ca="1">IF(N199="",((TODAY()-Brukerregistrering!$F199)/30),(YEAR(N199)-YEAR(Brukerregistrering!$F199))*12+MONTH(N199)-MONTH(Brukerregistrering!$F199))</f>
        <v>1518.8666666666666</v>
      </c>
      <c r="P199" s="124" t="e">
        <f>IF(Målinger!$F$4='brukerregistrering-støtteark'!$B$21,#REF!-Brukerregistrering!Q199,gevinst_bruker_nullp!#REF!-Brukerregistrering!Q199)</f>
        <v>#REF!</v>
      </c>
      <c r="Q199" s="125">
        <f>IF(Brukerregistrering!$F199="",0,'Kostnader teknologi'!J200)</f>
        <v>0</v>
      </c>
      <c r="R199" s="456"/>
      <c r="S199" s="456"/>
      <c r="T199" s="250"/>
    </row>
    <row r="200" spans="2:20" s="18" customFormat="1" ht="39.950000000000003" customHeight="1">
      <c r="B200" s="250"/>
      <c r="C200" s="263"/>
      <c r="D200" s="264"/>
      <c r="E200" s="264"/>
      <c r="F200" s="265"/>
      <c r="G200" s="266"/>
      <c r="H200" s="267"/>
      <c r="I200" s="267"/>
      <c r="J200" s="267"/>
      <c r="K200" s="267"/>
      <c r="L200" s="267"/>
      <c r="M200" s="267"/>
      <c r="N200" s="268"/>
      <c r="O200" s="49">
        <f ca="1">IF(N200="",((TODAY()-Brukerregistrering!$F200)/30),(YEAR(N200)-YEAR(Brukerregistrering!$F200))*12+MONTH(N200)-MONTH(Brukerregistrering!$F200))</f>
        <v>1518.8666666666666</v>
      </c>
      <c r="P200" s="124" t="e">
        <f>IF(Målinger!$F$4='brukerregistrering-støtteark'!$B$21,#REF!-Brukerregistrering!Q200,gevinst_bruker_nullp!#REF!-Brukerregistrering!Q200)</f>
        <v>#REF!</v>
      </c>
      <c r="Q200" s="125">
        <f>IF(Brukerregistrering!$F200="",0,'Kostnader teknologi'!J201)</f>
        <v>0</v>
      </c>
      <c r="R200" s="456"/>
      <c r="S200" s="456"/>
      <c r="T200" s="250"/>
    </row>
    <row r="201" spans="2:20" s="18" customFormat="1" ht="39.950000000000003" customHeight="1">
      <c r="B201" s="250"/>
      <c r="C201" s="269"/>
      <c r="D201" s="270"/>
      <c r="E201" s="270"/>
      <c r="F201" s="271"/>
      <c r="G201" s="272"/>
      <c r="H201" s="273"/>
      <c r="I201" s="273"/>
      <c r="J201" s="273"/>
      <c r="K201" s="273"/>
      <c r="L201" s="273"/>
      <c r="M201" s="273"/>
      <c r="N201" s="274"/>
      <c r="O201" s="49">
        <f ca="1">IF(N201="",((TODAY()-Brukerregistrering!$F201)/30),(YEAR(N201)-YEAR(Brukerregistrering!$F201))*12+MONTH(N201)-MONTH(Brukerregistrering!$F201))</f>
        <v>1518.8666666666666</v>
      </c>
      <c r="P201" s="124" t="e">
        <f>IF(Målinger!$F$4='brukerregistrering-støtteark'!$B$21,#REF!-Brukerregistrering!Q201,gevinst_bruker_nullp!#REF!-Brukerregistrering!Q201)</f>
        <v>#REF!</v>
      </c>
      <c r="Q201" s="125">
        <f>IF(Brukerregistrering!$F201="",0,'Kostnader teknologi'!J202)</f>
        <v>0</v>
      </c>
      <c r="R201" s="456"/>
      <c r="S201" s="456"/>
      <c r="T201" s="250"/>
    </row>
    <row r="202" spans="2:20" s="18" customFormat="1" ht="39.950000000000003" customHeight="1">
      <c r="B202" s="250"/>
      <c r="C202" s="263"/>
      <c r="D202" s="264"/>
      <c r="E202" s="264"/>
      <c r="F202" s="265"/>
      <c r="G202" s="266"/>
      <c r="H202" s="267"/>
      <c r="I202" s="267"/>
      <c r="J202" s="267"/>
      <c r="K202" s="267"/>
      <c r="L202" s="267"/>
      <c r="M202" s="267"/>
      <c r="N202" s="268"/>
      <c r="O202" s="49">
        <f ca="1">IF(N202="",((TODAY()-Brukerregistrering!$F202)/30),(YEAR(N202)-YEAR(Brukerregistrering!$F202))*12+MONTH(N202)-MONTH(Brukerregistrering!$F202))</f>
        <v>1518.8666666666666</v>
      </c>
      <c r="P202" s="124" t="e">
        <f>IF(Målinger!$F$4='brukerregistrering-støtteark'!$B$21,#REF!-Brukerregistrering!Q202,gevinst_bruker_nullp!#REF!-Brukerregistrering!Q202)</f>
        <v>#REF!</v>
      </c>
      <c r="Q202" s="125">
        <f>IF(Brukerregistrering!$F202="",0,'Kostnader teknologi'!J203)</f>
        <v>0</v>
      </c>
      <c r="R202" s="456"/>
      <c r="S202" s="456"/>
      <c r="T202" s="250"/>
    </row>
    <row r="203" spans="2:20" s="18" customFormat="1" ht="39.950000000000003" customHeight="1">
      <c r="B203" s="250"/>
      <c r="C203" s="269"/>
      <c r="D203" s="270"/>
      <c r="E203" s="270"/>
      <c r="F203" s="271"/>
      <c r="G203" s="272"/>
      <c r="H203" s="273"/>
      <c r="I203" s="273"/>
      <c r="J203" s="273"/>
      <c r="K203" s="273"/>
      <c r="L203" s="273"/>
      <c r="M203" s="273"/>
      <c r="N203" s="274"/>
      <c r="O203" s="49">
        <f ca="1">IF(N203="",((TODAY()-Brukerregistrering!$F203)/30),(YEAR(N203)-YEAR(Brukerregistrering!$F203))*12+MONTH(N203)-MONTH(Brukerregistrering!$F203))</f>
        <v>1518.8666666666666</v>
      </c>
      <c r="P203" s="124" t="e">
        <f>IF(Målinger!$F$4='brukerregistrering-støtteark'!$B$21,#REF!-Brukerregistrering!Q203,gevinst_bruker_nullp!#REF!-Brukerregistrering!Q203)</f>
        <v>#REF!</v>
      </c>
      <c r="Q203" s="125">
        <f>IF(Brukerregistrering!$F203="",0,'Kostnader teknologi'!J204)</f>
        <v>0</v>
      </c>
      <c r="R203" s="456"/>
      <c r="S203" s="456"/>
      <c r="T203" s="250"/>
    </row>
    <row r="204" spans="2:20" s="18" customFormat="1" ht="39.950000000000003" customHeight="1">
      <c r="B204" s="250"/>
      <c r="C204" s="263"/>
      <c r="D204" s="264"/>
      <c r="E204" s="264"/>
      <c r="F204" s="265"/>
      <c r="G204" s="266"/>
      <c r="H204" s="267"/>
      <c r="I204" s="267"/>
      <c r="J204" s="267"/>
      <c r="K204" s="267"/>
      <c r="L204" s="267"/>
      <c r="M204" s="267"/>
      <c r="N204" s="268"/>
      <c r="O204" s="49">
        <f ca="1">IF(N204="",((TODAY()-Brukerregistrering!$F204)/30),(YEAR(N204)-YEAR(Brukerregistrering!$F204))*12+MONTH(N204)-MONTH(Brukerregistrering!$F204))</f>
        <v>1518.8666666666666</v>
      </c>
      <c r="P204" s="124" t="e">
        <f>IF(Målinger!$F$4='brukerregistrering-støtteark'!$B$21,#REF!-Brukerregistrering!Q204,gevinst_bruker_nullp!#REF!-Brukerregistrering!Q204)</f>
        <v>#REF!</v>
      </c>
      <c r="Q204" s="125">
        <f>IF(Brukerregistrering!$F204="",0,'Kostnader teknologi'!J205)</f>
        <v>0</v>
      </c>
      <c r="R204" s="456"/>
      <c r="S204" s="456"/>
      <c r="T204" s="250"/>
    </row>
    <row r="205" spans="2:20" s="18" customFormat="1" ht="39.950000000000003" customHeight="1">
      <c r="B205" s="250"/>
      <c r="C205" s="269"/>
      <c r="D205" s="270"/>
      <c r="E205" s="270"/>
      <c r="F205" s="271"/>
      <c r="G205" s="272"/>
      <c r="H205" s="273"/>
      <c r="I205" s="273"/>
      <c r="J205" s="273"/>
      <c r="K205" s="273"/>
      <c r="L205" s="273"/>
      <c r="M205" s="273"/>
      <c r="N205" s="274"/>
      <c r="O205" s="49">
        <f ca="1">IF(N205="",((TODAY()-Brukerregistrering!$F205)/30),(YEAR(N205)-YEAR(Brukerregistrering!$F205))*12+MONTH(N205)-MONTH(Brukerregistrering!$F205))</f>
        <v>1518.8666666666666</v>
      </c>
      <c r="P205" s="124" t="e">
        <f>IF(Målinger!$F$4='brukerregistrering-støtteark'!$B$21,#REF!-Brukerregistrering!Q205,gevinst_bruker_nullp!#REF!-Brukerregistrering!Q205)</f>
        <v>#REF!</v>
      </c>
      <c r="Q205" s="125">
        <f>IF(Brukerregistrering!$F205="",0,'Kostnader teknologi'!J206)</f>
        <v>0</v>
      </c>
      <c r="R205" s="456"/>
      <c r="S205" s="456"/>
      <c r="T205" s="250"/>
    </row>
    <row r="206" spans="2:20" s="18" customFormat="1" ht="39.950000000000003" customHeight="1">
      <c r="B206" s="250"/>
      <c r="C206" s="263"/>
      <c r="D206" s="264"/>
      <c r="E206" s="264"/>
      <c r="F206" s="265"/>
      <c r="G206" s="266"/>
      <c r="H206" s="267"/>
      <c r="I206" s="267"/>
      <c r="J206" s="267"/>
      <c r="K206" s="267"/>
      <c r="L206" s="267"/>
      <c r="M206" s="267"/>
      <c r="N206" s="268"/>
      <c r="O206" s="49">
        <f ca="1">IF(N206="",((TODAY()-Brukerregistrering!$F206)/30),(YEAR(N206)-YEAR(Brukerregistrering!$F206))*12+MONTH(N206)-MONTH(Brukerregistrering!$F206))</f>
        <v>1518.8666666666666</v>
      </c>
      <c r="P206" s="124" t="e">
        <f>IF(Målinger!$F$4='brukerregistrering-støtteark'!$B$21,#REF!-Brukerregistrering!Q206,gevinst_bruker_nullp!#REF!-Brukerregistrering!Q206)</f>
        <v>#REF!</v>
      </c>
      <c r="Q206" s="125">
        <f>IF(Brukerregistrering!$F206="",0,'Kostnader teknologi'!J207)</f>
        <v>0</v>
      </c>
      <c r="R206" s="456"/>
      <c r="S206" s="456"/>
      <c r="T206" s="250"/>
    </row>
    <row r="207" spans="2:20" s="18" customFormat="1" ht="39.950000000000003" customHeight="1">
      <c r="B207" s="250"/>
      <c r="C207" s="269"/>
      <c r="D207" s="270"/>
      <c r="E207" s="270"/>
      <c r="F207" s="271"/>
      <c r="G207" s="272"/>
      <c r="H207" s="273"/>
      <c r="I207" s="273"/>
      <c r="J207" s="273"/>
      <c r="K207" s="273"/>
      <c r="L207" s="273"/>
      <c r="M207" s="273"/>
      <c r="N207" s="274"/>
      <c r="O207" s="49">
        <f ca="1">IF(N207="",((TODAY()-Brukerregistrering!$F207)/30),(YEAR(N207)-YEAR(Brukerregistrering!$F207))*12+MONTH(N207)-MONTH(Brukerregistrering!$F207))</f>
        <v>1518.8666666666666</v>
      </c>
      <c r="P207" s="124" t="e">
        <f>IF(Målinger!$F$4='brukerregistrering-støtteark'!$B$21,#REF!-Brukerregistrering!Q207,gevinst_bruker_nullp!#REF!-Brukerregistrering!Q207)</f>
        <v>#REF!</v>
      </c>
      <c r="Q207" s="125">
        <f>IF(Brukerregistrering!$F207="",0,'Kostnader teknologi'!J208)</f>
        <v>0</v>
      </c>
      <c r="R207" s="456"/>
      <c r="S207" s="456"/>
      <c r="T207" s="250"/>
    </row>
    <row r="208" spans="2:20" s="18" customFormat="1" ht="39.950000000000003" customHeight="1">
      <c r="B208" s="250"/>
      <c r="C208" s="263"/>
      <c r="D208" s="264"/>
      <c r="E208" s="264"/>
      <c r="F208" s="265"/>
      <c r="G208" s="266"/>
      <c r="H208" s="267"/>
      <c r="I208" s="267"/>
      <c r="J208" s="267"/>
      <c r="K208" s="267"/>
      <c r="L208" s="267"/>
      <c r="M208" s="267"/>
      <c r="N208" s="268"/>
      <c r="O208" s="49">
        <f ca="1">IF(N208="",((TODAY()-Brukerregistrering!$F208)/30),(YEAR(N208)-YEAR(Brukerregistrering!$F208))*12+MONTH(N208)-MONTH(Brukerregistrering!$F208))</f>
        <v>1518.8666666666666</v>
      </c>
      <c r="P208" s="124" t="e">
        <f>IF(Målinger!$F$4='brukerregistrering-støtteark'!$B$21,#REF!-Brukerregistrering!Q208,gevinst_bruker_nullp!#REF!-Brukerregistrering!Q208)</f>
        <v>#REF!</v>
      </c>
      <c r="Q208" s="125">
        <f>IF(Brukerregistrering!$F208="",0,'Kostnader teknologi'!J209)</f>
        <v>0</v>
      </c>
      <c r="R208" s="456"/>
      <c r="S208" s="456"/>
      <c r="T208" s="250"/>
    </row>
    <row r="209" spans="2:20" s="18" customFormat="1" ht="39.950000000000003" customHeight="1">
      <c r="B209" s="250"/>
      <c r="C209" s="269"/>
      <c r="D209" s="270"/>
      <c r="E209" s="270"/>
      <c r="F209" s="271"/>
      <c r="G209" s="272"/>
      <c r="H209" s="273"/>
      <c r="I209" s="273"/>
      <c r="J209" s="273"/>
      <c r="K209" s="273"/>
      <c r="L209" s="273"/>
      <c r="M209" s="273"/>
      <c r="N209" s="274"/>
      <c r="O209" s="49">
        <f ca="1">IF(N209="",((TODAY()-Brukerregistrering!$F209)/30),(YEAR(N209)-YEAR(Brukerregistrering!$F209))*12+MONTH(N209)-MONTH(Brukerregistrering!$F209))</f>
        <v>1518.8666666666666</v>
      </c>
      <c r="P209" s="124" t="e">
        <f>IF(Målinger!$F$4='brukerregistrering-støtteark'!$B$21,#REF!-Brukerregistrering!Q209,gevinst_bruker_nullp!#REF!-Brukerregistrering!Q209)</f>
        <v>#REF!</v>
      </c>
      <c r="Q209" s="125">
        <f>IF(Brukerregistrering!$F209="",0,'Kostnader teknologi'!J210)</f>
        <v>0</v>
      </c>
      <c r="R209" s="456"/>
      <c r="S209" s="456"/>
      <c r="T209" s="250"/>
    </row>
    <row r="210" spans="2:20" s="18" customFormat="1" ht="39.950000000000003" customHeight="1">
      <c r="B210" s="250"/>
      <c r="C210" s="263"/>
      <c r="D210" s="264"/>
      <c r="E210" s="264"/>
      <c r="F210" s="265"/>
      <c r="G210" s="266"/>
      <c r="H210" s="267"/>
      <c r="I210" s="267"/>
      <c r="J210" s="267"/>
      <c r="K210" s="267"/>
      <c r="L210" s="267"/>
      <c r="M210" s="267"/>
      <c r="N210" s="268"/>
      <c r="O210" s="49">
        <f ca="1">IF(N210="",((TODAY()-Brukerregistrering!$F210)/30),(YEAR(N210)-YEAR(Brukerregistrering!$F210))*12+MONTH(N210)-MONTH(Brukerregistrering!$F210))</f>
        <v>1518.8666666666666</v>
      </c>
      <c r="P210" s="124" t="e">
        <f>IF(Målinger!$F$4='brukerregistrering-støtteark'!$B$21,#REF!-Brukerregistrering!Q210,gevinst_bruker_nullp!#REF!-Brukerregistrering!Q210)</f>
        <v>#REF!</v>
      </c>
      <c r="Q210" s="125">
        <f>IF(Brukerregistrering!$F210="",0,'Kostnader teknologi'!J211)</f>
        <v>0</v>
      </c>
      <c r="R210" s="456"/>
      <c r="S210" s="456"/>
      <c r="T210" s="250"/>
    </row>
    <row r="211" spans="2:20" s="18" customFormat="1" ht="39.950000000000003" customHeight="1">
      <c r="B211" s="250"/>
      <c r="C211" s="269"/>
      <c r="D211" s="270"/>
      <c r="E211" s="270"/>
      <c r="F211" s="271"/>
      <c r="G211" s="272"/>
      <c r="H211" s="273"/>
      <c r="I211" s="273"/>
      <c r="J211" s="273"/>
      <c r="K211" s="273"/>
      <c r="L211" s="273"/>
      <c r="M211" s="273"/>
      <c r="N211" s="274"/>
      <c r="O211" s="49">
        <f ca="1">IF(N211="",((TODAY()-Brukerregistrering!$F211)/30),(YEAR(N211)-YEAR(Brukerregistrering!$F211))*12+MONTH(N211)-MONTH(Brukerregistrering!$F211))</f>
        <v>1518.8666666666666</v>
      </c>
      <c r="P211" s="124" t="e">
        <f>IF(Målinger!$F$4='brukerregistrering-støtteark'!$B$21,#REF!-Brukerregistrering!Q211,gevinst_bruker_nullp!#REF!-Brukerregistrering!Q211)</f>
        <v>#REF!</v>
      </c>
      <c r="Q211" s="125">
        <f>IF(Brukerregistrering!$F211="",0,'Kostnader teknologi'!J212)</f>
        <v>0</v>
      </c>
      <c r="R211" s="456"/>
      <c r="S211" s="456"/>
      <c r="T211" s="250"/>
    </row>
    <row r="212" spans="2:20" s="18" customFormat="1" ht="39.950000000000003" customHeight="1">
      <c r="B212" s="250"/>
      <c r="C212" s="263"/>
      <c r="D212" s="264"/>
      <c r="E212" s="264"/>
      <c r="F212" s="265"/>
      <c r="G212" s="266"/>
      <c r="H212" s="267"/>
      <c r="I212" s="267"/>
      <c r="J212" s="267"/>
      <c r="K212" s="267"/>
      <c r="L212" s="267"/>
      <c r="M212" s="267"/>
      <c r="N212" s="268"/>
      <c r="O212" s="49">
        <f ca="1">IF(N212="",((TODAY()-Brukerregistrering!$F212)/30),(YEAR(N212)-YEAR(Brukerregistrering!$F212))*12+MONTH(N212)-MONTH(Brukerregistrering!$F212))</f>
        <v>1518.8666666666666</v>
      </c>
      <c r="P212" s="124" t="e">
        <f>IF(Målinger!$F$4='brukerregistrering-støtteark'!$B$21,#REF!-Brukerregistrering!Q212,gevinst_bruker_nullp!#REF!-Brukerregistrering!Q212)</f>
        <v>#REF!</v>
      </c>
      <c r="Q212" s="125">
        <f>IF(Brukerregistrering!$F212="",0,'Kostnader teknologi'!J213)</f>
        <v>0</v>
      </c>
      <c r="R212" s="456"/>
      <c r="S212" s="456"/>
      <c r="T212" s="250"/>
    </row>
    <row r="213" spans="2:20" s="18" customFormat="1" ht="39.950000000000003" customHeight="1">
      <c r="B213" s="250"/>
      <c r="C213" s="269"/>
      <c r="D213" s="270"/>
      <c r="E213" s="270"/>
      <c r="F213" s="271"/>
      <c r="G213" s="272"/>
      <c r="H213" s="273"/>
      <c r="I213" s="273"/>
      <c r="J213" s="273"/>
      <c r="K213" s="273"/>
      <c r="L213" s="273"/>
      <c r="M213" s="273"/>
      <c r="N213" s="274"/>
      <c r="O213" s="49">
        <f ca="1">IF(N213="",((TODAY()-Brukerregistrering!$F213)/30),(YEAR(N213)-YEAR(Brukerregistrering!$F213))*12+MONTH(N213)-MONTH(Brukerregistrering!$F213))</f>
        <v>1518.8666666666666</v>
      </c>
      <c r="P213" s="124" t="e">
        <f>IF(Målinger!$F$4='brukerregistrering-støtteark'!$B$21,#REF!-Brukerregistrering!Q213,gevinst_bruker_nullp!#REF!-Brukerregistrering!Q213)</f>
        <v>#REF!</v>
      </c>
      <c r="Q213" s="125">
        <f>IF(Brukerregistrering!$F213="",0,'Kostnader teknologi'!J214)</f>
        <v>0</v>
      </c>
      <c r="R213" s="456"/>
      <c r="S213" s="456"/>
      <c r="T213" s="250"/>
    </row>
    <row r="214" spans="2:20" s="18" customFormat="1" ht="39.950000000000003" customHeight="1">
      <c r="B214" s="250"/>
      <c r="C214" s="263"/>
      <c r="D214" s="264"/>
      <c r="E214" s="264"/>
      <c r="F214" s="265"/>
      <c r="G214" s="266"/>
      <c r="H214" s="267"/>
      <c r="I214" s="267"/>
      <c r="J214" s="267"/>
      <c r="K214" s="267"/>
      <c r="L214" s="267"/>
      <c r="M214" s="267"/>
      <c r="N214" s="268"/>
      <c r="O214" s="49">
        <f ca="1">IF(N214="",((TODAY()-Brukerregistrering!$F214)/30),(YEAR(N214)-YEAR(Brukerregistrering!$F214))*12+MONTH(N214)-MONTH(Brukerregistrering!$F214))</f>
        <v>1518.8666666666666</v>
      </c>
      <c r="P214" s="124" t="e">
        <f>IF(Målinger!$F$4='brukerregistrering-støtteark'!$B$21,#REF!-Brukerregistrering!Q214,gevinst_bruker_nullp!#REF!-Brukerregistrering!Q214)</f>
        <v>#REF!</v>
      </c>
      <c r="Q214" s="125">
        <f>IF(Brukerregistrering!$F214="",0,'Kostnader teknologi'!J215)</f>
        <v>0</v>
      </c>
      <c r="R214" s="456"/>
      <c r="S214" s="456"/>
      <c r="T214" s="250"/>
    </row>
    <row r="215" spans="2:20" s="18" customFormat="1" ht="39.950000000000003" customHeight="1">
      <c r="B215" s="250"/>
      <c r="C215" s="269"/>
      <c r="D215" s="270"/>
      <c r="E215" s="270"/>
      <c r="F215" s="271"/>
      <c r="G215" s="272"/>
      <c r="H215" s="273"/>
      <c r="I215" s="273"/>
      <c r="J215" s="273"/>
      <c r="K215" s="273"/>
      <c r="L215" s="273"/>
      <c r="M215" s="273"/>
      <c r="N215" s="274"/>
      <c r="O215" s="49">
        <f ca="1">IF(N215="",((TODAY()-Brukerregistrering!$F215)/30),(YEAR(N215)-YEAR(Brukerregistrering!$F215))*12+MONTH(N215)-MONTH(Brukerregistrering!$F215))</f>
        <v>1518.8666666666666</v>
      </c>
      <c r="P215" s="124" t="e">
        <f>IF(Målinger!$F$4='brukerregistrering-støtteark'!$B$21,#REF!-Brukerregistrering!Q215,gevinst_bruker_nullp!#REF!-Brukerregistrering!Q215)</f>
        <v>#REF!</v>
      </c>
      <c r="Q215" s="125">
        <f>IF(Brukerregistrering!$F215="",0,'Kostnader teknologi'!J216)</f>
        <v>0</v>
      </c>
      <c r="R215" s="456"/>
      <c r="S215" s="456"/>
      <c r="T215" s="250"/>
    </row>
    <row r="216" spans="2:20" s="18" customFormat="1" ht="39.950000000000003" customHeight="1">
      <c r="B216" s="250"/>
      <c r="C216" s="263"/>
      <c r="D216" s="264"/>
      <c r="E216" s="264"/>
      <c r="F216" s="265"/>
      <c r="G216" s="266"/>
      <c r="H216" s="267"/>
      <c r="I216" s="267"/>
      <c r="J216" s="267"/>
      <c r="K216" s="267"/>
      <c r="L216" s="267"/>
      <c r="M216" s="267"/>
      <c r="N216" s="268"/>
      <c r="O216" s="49">
        <f ca="1">IF(N216="",((TODAY()-Brukerregistrering!$F216)/30),(YEAR(N216)-YEAR(Brukerregistrering!$F216))*12+MONTH(N216)-MONTH(Brukerregistrering!$F216))</f>
        <v>1518.8666666666666</v>
      </c>
      <c r="P216" s="124" t="e">
        <f>IF(Målinger!$F$4='brukerregistrering-støtteark'!$B$21,#REF!-Brukerregistrering!Q216,gevinst_bruker_nullp!#REF!-Brukerregistrering!Q216)</f>
        <v>#REF!</v>
      </c>
      <c r="Q216" s="125">
        <f>IF(Brukerregistrering!$F216="",0,'Kostnader teknologi'!J217)</f>
        <v>0</v>
      </c>
      <c r="R216" s="456"/>
      <c r="S216" s="456"/>
      <c r="T216" s="250"/>
    </row>
    <row r="217" spans="2:20" s="18" customFormat="1" ht="39.950000000000003" customHeight="1">
      <c r="B217" s="250"/>
      <c r="C217" s="269"/>
      <c r="D217" s="270"/>
      <c r="E217" s="270"/>
      <c r="F217" s="271"/>
      <c r="G217" s="272"/>
      <c r="H217" s="273"/>
      <c r="I217" s="273"/>
      <c r="J217" s="273"/>
      <c r="K217" s="273"/>
      <c r="L217" s="273"/>
      <c r="M217" s="273"/>
      <c r="N217" s="274"/>
      <c r="O217" s="49">
        <f ca="1">IF(N217="",((TODAY()-Brukerregistrering!$F217)/30),(YEAR(N217)-YEAR(Brukerregistrering!$F217))*12+MONTH(N217)-MONTH(Brukerregistrering!$F217))</f>
        <v>1518.8666666666666</v>
      </c>
      <c r="P217" s="124" t="e">
        <f>IF(Målinger!$F$4='brukerregistrering-støtteark'!$B$21,#REF!-Brukerregistrering!Q217,gevinst_bruker_nullp!#REF!-Brukerregistrering!Q217)</f>
        <v>#REF!</v>
      </c>
      <c r="Q217" s="125">
        <f>IF(Brukerregistrering!$F217="",0,'Kostnader teknologi'!J218)</f>
        <v>0</v>
      </c>
      <c r="R217" s="456"/>
      <c r="S217" s="456"/>
      <c r="T217" s="250"/>
    </row>
    <row r="218" spans="2:20" s="18" customFormat="1" ht="39.950000000000003" customHeight="1">
      <c r="B218" s="250"/>
      <c r="C218" s="263"/>
      <c r="D218" s="264"/>
      <c r="E218" s="264"/>
      <c r="F218" s="265"/>
      <c r="G218" s="266"/>
      <c r="H218" s="267"/>
      <c r="I218" s="267"/>
      <c r="J218" s="267"/>
      <c r="K218" s="267"/>
      <c r="L218" s="267"/>
      <c r="M218" s="267"/>
      <c r="N218" s="268"/>
      <c r="O218" s="49">
        <f ca="1">IF(N218="",((TODAY()-Brukerregistrering!$F218)/30),(YEAR(N218)-YEAR(Brukerregistrering!$F218))*12+MONTH(N218)-MONTH(Brukerregistrering!$F218))</f>
        <v>1518.8666666666666</v>
      </c>
      <c r="P218" s="124" t="e">
        <f>IF(Målinger!$F$4='brukerregistrering-støtteark'!$B$21,#REF!-Brukerregistrering!Q218,gevinst_bruker_nullp!#REF!-Brukerregistrering!Q218)</f>
        <v>#REF!</v>
      </c>
      <c r="Q218" s="125">
        <f>IF(Brukerregistrering!$F218="",0,'Kostnader teknologi'!J219)</f>
        <v>0</v>
      </c>
      <c r="R218" s="456"/>
      <c r="S218" s="456"/>
      <c r="T218" s="250"/>
    </row>
    <row r="219" spans="2:20" s="18" customFormat="1" ht="39.950000000000003" customHeight="1">
      <c r="B219" s="250"/>
      <c r="C219" s="269"/>
      <c r="D219" s="270"/>
      <c r="E219" s="270"/>
      <c r="F219" s="271"/>
      <c r="G219" s="272"/>
      <c r="H219" s="273"/>
      <c r="I219" s="273"/>
      <c r="J219" s="273"/>
      <c r="K219" s="273"/>
      <c r="L219" s="273"/>
      <c r="M219" s="273"/>
      <c r="N219" s="274"/>
      <c r="O219" s="49">
        <f ca="1">IF(N219="",((TODAY()-Brukerregistrering!$F219)/30),(YEAR(N219)-YEAR(Brukerregistrering!$F219))*12+MONTH(N219)-MONTH(Brukerregistrering!$F219))</f>
        <v>1518.8666666666666</v>
      </c>
      <c r="P219" s="124" t="e">
        <f>IF(Målinger!$F$4='brukerregistrering-støtteark'!$B$21,#REF!-Brukerregistrering!Q219,gevinst_bruker_nullp!#REF!-Brukerregistrering!Q219)</f>
        <v>#REF!</v>
      </c>
      <c r="Q219" s="125">
        <f>IF(Brukerregistrering!$F219="",0,'Kostnader teknologi'!J220)</f>
        <v>0</v>
      </c>
      <c r="R219" s="456"/>
      <c r="S219" s="456"/>
      <c r="T219" s="250"/>
    </row>
    <row r="220" spans="2:20" s="18" customFormat="1" ht="39.950000000000003" customHeight="1">
      <c r="B220" s="250"/>
      <c r="C220" s="263"/>
      <c r="D220" s="264"/>
      <c r="E220" s="264"/>
      <c r="F220" s="265"/>
      <c r="G220" s="266"/>
      <c r="H220" s="267"/>
      <c r="I220" s="267"/>
      <c r="J220" s="267"/>
      <c r="K220" s="267"/>
      <c r="L220" s="267"/>
      <c r="M220" s="267"/>
      <c r="N220" s="268"/>
      <c r="O220" s="49">
        <f ca="1">IF(N220="",((TODAY()-Brukerregistrering!$F220)/30),(YEAR(N220)-YEAR(Brukerregistrering!$F220))*12+MONTH(N220)-MONTH(Brukerregistrering!$F220))</f>
        <v>1518.8666666666666</v>
      </c>
      <c r="P220" s="124" t="e">
        <f>IF(Målinger!$F$4='brukerregistrering-støtteark'!$B$21,#REF!-Brukerregistrering!Q220,gevinst_bruker_nullp!#REF!-Brukerregistrering!Q220)</f>
        <v>#REF!</v>
      </c>
      <c r="Q220" s="125">
        <f>IF(Brukerregistrering!$F220="",0,'Kostnader teknologi'!J221)</f>
        <v>0</v>
      </c>
      <c r="R220" s="456"/>
      <c r="S220" s="456"/>
      <c r="T220" s="250"/>
    </row>
    <row r="221" spans="2:20" s="18" customFormat="1" ht="39.950000000000003" customHeight="1">
      <c r="B221" s="250"/>
      <c r="C221" s="269"/>
      <c r="D221" s="270"/>
      <c r="E221" s="270"/>
      <c r="F221" s="271"/>
      <c r="G221" s="272"/>
      <c r="H221" s="273"/>
      <c r="I221" s="273"/>
      <c r="J221" s="273"/>
      <c r="K221" s="273"/>
      <c r="L221" s="273"/>
      <c r="M221" s="273"/>
      <c r="N221" s="274"/>
      <c r="O221" s="49">
        <f ca="1">IF(N221="",((TODAY()-Brukerregistrering!$F221)/30),(YEAR(N221)-YEAR(Brukerregistrering!$F221))*12+MONTH(N221)-MONTH(Brukerregistrering!$F221))</f>
        <v>1518.8666666666666</v>
      </c>
      <c r="P221" s="124" t="e">
        <f>IF(Målinger!$F$4='brukerregistrering-støtteark'!$B$21,#REF!-Brukerregistrering!Q221,gevinst_bruker_nullp!#REF!-Brukerregistrering!Q221)</f>
        <v>#REF!</v>
      </c>
      <c r="Q221" s="125">
        <f>IF(Brukerregistrering!$F221="",0,'Kostnader teknologi'!J222)</f>
        <v>0</v>
      </c>
      <c r="R221" s="456"/>
      <c r="S221" s="456"/>
      <c r="T221" s="250"/>
    </row>
    <row r="222" spans="2:20" s="18" customFormat="1" ht="39.950000000000003" customHeight="1">
      <c r="B222" s="250"/>
      <c r="C222" s="263"/>
      <c r="D222" s="264"/>
      <c r="E222" s="264"/>
      <c r="F222" s="265"/>
      <c r="G222" s="266"/>
      <c r="H222" s="267"/>
      <c r="I222" s="267"/>
      <c r="J222" s="267"/>
      <c r="K222" s="267"/>
      <c r="L222" s="267"/>
      <c r="M222" s="267"/>
      <c r="N222" s="268"/>
      <c r="O222" s="49">
        <f ca="1">IF(N222="",((TODAY()-Brukerregistrering!$F222)/30),(YEAR(N222)-YEAR(Brukerregistrering!$F222))*12+MONTH(N222)-MONTH(Brukerregistrering!$F222))</f>
        <v>1518.8666666666666</v>
      </c>
      <c r="P222" s="124" t="e">
        <f>IF(Målinger!$F$4='brukerregistrering-støtteark'!$B$21,#REF!-Brukerregistrering!Q222,gevinst_bruker_nullp!#REF!-Brukerregistrering!Q222)</f>
        <v>#REF!</v>
      </c>
      <c r="Q222" s="125">
        <f>IF(Brukerregistrering!$F222="",0,'Kostnader teknologi'!J223)</f>
        <v>0</v>
      </c>
      <c r="R222" s="456"/>
      <c r="S222" s="456"/>
      <c r="T222" s="250"/>
    </row>
    <row r="223" spans="2:20" s="18" customFormat="1" ht="39.950000000000003" customHeight="1">
      <c r="B223" s="250"/>
      <c r="C223" s="269"/>
      <c r="D223" s="270"/>
      <c r="E223" s="270"/>
      <c r="F223" s="271"/>
      <c r="G223" s="272"/>
      <c r="H223" s="273"/>
      <c r="I223" s="273"/>
      <c r="J223" s="273"/>
      <c r="K223" s="273"/>
      <c r="L223" s="273"/>
      <c r="M223" s="273"/>
      <c r="N223" s="274"/>
      <c r="O223" s="49">
        <f ca="1">IF(N223="",((TODAY()-Brukerregistrering!$F223)/30),(YEAR(N223)-YEAR(Brukerregistrering!$F223))*12+MONTH(N223)-MONTH(Brukerregistrering!$F223))</f>
        <v>1518.8666666666666</v>
      </c>
      <c r="P223" s="124" t="e">
        <f>IF(Målinger!$F$4='brukerregistrering-støtteark'!$B$21,#REF!-Brukerregistrering!Q223,gevinst_bruker_nullp!#REF!-Brukerregistrering!Q223)</f>
        <v>#REF!</v>
      </c>
      <c r="Q223" s="125">
        <f>IF(Brukerregistrering!$F223="",0,'Kostnader teknologi'!J224)</f>
        <v>0</v>
      </c>
      <c r="R223" s="456"/>
      <c r="S223" s="456"/>
      <c r="T223" s="250"/>
    </row>
    <row r="224" spans="2:20" s="18" customFormat="1" ht="39.950000000000003" customHeight="1">
      <c r="B224" s="250"/>
      <c r="C224" s="263"/>
      <c r="D224" s="264"/>
      <c r="E224" s="264"/>
      <c r="F224" s="265"/>
      <c r="G224" s="266"/>
      <c r="H224" s="267"/>
      <c r="I224" s="267"/>
      <c r="J224" s="267"/>
      <c r="K224" s="267"/>
      <c r="L224" s="267"/>
      <c r="M224" s="267"/>
      <c r="N224" s="268"/>
      <c r="O224" s="49">
        <f ca="1">IF(N224="",((TODAY()-Brukerregistrering!$F224)/30),(YEAR(N224)-YEAR(Brukerregistrering!$F224))*12+MONTH(N224)-MONTH(Brukerregistrering!$F224))</f>
        <v>1518.8666666666666</v>
      </c>
      <c r="P224" s="124" t="e">
        <f>IF(Målinger!$F$4='brukerregistrering-støtteark'!$B$21,#REF!-Brukerregistrering!Q224,gevinst_bruker_nullp!#REF!-Brukerregistrering!Q224)</f>
        <v>#REF!</v>
      </c>
      <c r="Q224" s="125">
        <f>IF(Brukerregistrering!$F224="",0,'Kostnader teknologi'!J225)</f>
        <v>0</v>
      </c>
      <c r="R224" s="456"/>
      <c r="S224" s="456"/>
      <c r="T224" s="250"/>
    </row>
    <row r="225" spans="2:20" s="18" customFormat="1" ht="39.950000000000003" customHeight="1">
      <c r="B225" s="250"/>
      <c r="C225" s="269"/>
      <c r="D225" s="270"/>
      <c r="E225" s="270"/>
      <c r="F225" s="271"/>
      <c r="G225" s="272"/>
      <c r="H225" s="273"/>
      <c r="I225" s="273"/>
      <c r="J225" s="273"/>
      <c r="K225" s="273"/>
      <c r="L225" s="273"/>
      <c r="M225" s="273"/>
      <c r="N225" s="274"/>
      <c r="O225" s="49">
        <f ca="1">IF(N225="",((TODAY()-Brukerregistrering!$F225)/30),(YEAR(N225)-YEAR(Brukerregistrering!$F225))*12+MONTH(N225)-MONTH(Brukerregistrering!$F225))</f>
        <v>1518.8666666666666</v>
      </c>
      <c r="P225" s="124" t="e">
        <f>IF(Målinger!$F$4='brukerregistrering-støtteark'!$B$21,#REF!-Brukerregistrering!Q225,gevinst_bruker_nullp!#REF!-Brukerregistrering!Q225)</f>
        <v>#REF!</v>
      </c>
      <c r="Q225" s="125">
        <f>IF(Brukerregistrering!$F225="",0,'Kostnader teknologi'!J226)</f>
        <v>0</v>
      </c>
      <c r="R225" s="456"/>
      <c r="S225" s="456"/>
      <c r="T225" s="250"/>
    </row>
    <row r="226" spans="2:20" s="18" customFormat="1" ht="39.950000000000003" customHeight="1">
      <c r="B226" s="250"/>
      <c r="C226" s="263"/>
      <c r="D226" s="264"/>
      <c r="E226" s="264"/>
      <c r="F226" s="265"/>
      <c r="G226" s="266"/>
      <c r="H226" s="267"/>
      <c r="I226" s="267"/>
      <c r="J226" s="267"/>
      <c r="K226" s="267"/>
      <c r="L226" s="267"/>
      <c r="M226" s="267"/>
      <c r="N226" s="268"/>
      <c r="O226" s="49">
        <f ca="1">IF(N226="",((TODAY()-Brukerregistrering!$F226)/30),(YEAR(N226)-YEAR(Brukerregistrering!$F226))*12+MONTH(N226)-MONTH(Brukerregistrering!$F226))</f>
        <v>1518.8666666666666</v>
      </c>
      <c r="P226" s="124" t="e">
        <f>IF(Målinger!$F$4='brukerregistrering-støtteark'!$B$21,#REF!-Brukerregistrering!Q226,gevinst_bruker_nullp!#REF!-Brukerregistrering!Q226)</f>
        <v>#REF!</v>
      </c>
      <c r="Q226" s="125">
        <f>IF(Brukerregistrering!$F226="",0,'Kostnader teknologi'!J227)</f>
        <v>0</v>
      </c>
      <c r="R226" s="456"/>
      <c r="S226" s="456"/>
      <c r="T226" s="250"/>
    </row>
    <row r="227" spans="2:20" s="18" customFormat="1" ht="39.950000000000003" customHeight="1">
      <c r="B227" s="250"/>
      <c r="C227" s="269"/>
      <c r="D227" s="270"/>
      <c r="E227" s="270"/>
      <c r="F227" s="271"/>
      <c r="G227" s="272"/>
      <c r="H227" s="273"/>
      <c r="I227" s="273"/>
      <c r="J227" s="273"/>
      <c r="K227" s="273"/>
      <c r="L227" s="273"/>
      <c r="M227" s="273"/>
      <c r="N227" s="274"/>
      <c r="O227" s="49">
        <f ca="1">IF(N227="",((TODAY()-Brukerregistrering!$F227)/30),(YEAR(N227)-YEAR(Brukerregistrering!$F227))*12+MONTH(N227)-MONTH(Brukerregistrering!$F227))</f>
        <v>1518.8666666666666</v>
      </c>
      <c r="P227" s="124" t="e">
        <f>IF(Målinger!$F$4='brukerregistrering-støtteark'!$B$21,#REF!-Brukerregistrering!Q227,gevinst_bruker_nullp!#REF!-Brukerregistrering!Q227)</f>
        <v>#REF!</v>
      </c>
      <c r="Q227" s="125">
        <f>IF(Brukerregistrering!$F227="",0,'Kostnader teknologi'!J228)</f>
        <v>0</v>
      </c>
      <c r="R227" s="456"/>
      <c r="S227" s="456"/>
      <c r="T227" s="250"/>
    </row>
    <row r="228" spans="2:20" s="18" customFormat="1" ht="39.950000000000003" customHeight="1">
      <c r="B228" s="250"/>
      <c r="C228" s="263"/>
      <c r="D228" s="264"/>
      <c r="E228" s="264"/>
      <c r="F228" s="265"/>
      <c r="G228" s="266"/>
      <c r="H228" s="267"/>
      <c r="I228" s="267"/>
      <c r="J228" s="267"/>
      <c r="K228" s="267"/>
      <c r="L228" s="267"/>
      <c r="M228" s="267"/>
      <c r="N228" s="268"/>
      <c r="O228" s="49">
        <f ca="1">IF(N228="",((TODAY()-Brukerregistrering!$F228)/30),(YEAR(N228)-YEAR(Brukerregistrering!$F228))*12+MONTH(N228)-MONTH(Brukerregistrering!$F228))</f>
        <v>1518.8666666666666</v>
      </c>
      <c r="P228" s="124" t="e">
        <f>IF(Målinger!$F$4='brukerregistrering-støtteark'!$B$21,#REF!-Brukerregistrering!Q228,gevinst_bruker_nullp!#REF!-Brukerregistrering!Q228)</f>
        <v>#REF!</v>
      </c>
      <c r="Q228" s="125">
        <f>IF(Brukerregistrering!$F228="",0,'Kostnader teknologi'!J229)</f>
        <v>0</v>
      </c>
      <c r="R228" s="456"/>
      <c r="S228" s="456"/>
      <c r="T228" s="250"/>
    </row>
    <row r="229" spans="2:20" s="18" customFormat="1" ht="39.950000000000003" customHeight="1">
      <c r="B229" s="250"/>
      <c r="C229" s="269"/>
      <c r="D229" s="270"/>
      <c r="E229" s="270"/>
      <c r="F229" s="271"/>
      <c r="G229" s="272"/>
      <c r="H229" s="273"/>
      <c r="I229" s="273"/>
      <c r="J229" s="273"/>
      <c r="K229" s="273"/>
      <c r="L229" s="273"/>
      <c r="M229" s="273"/>
      <c r="N229" s="274"/>
      <c r="O229" s="49">
        <f ca="1">IF(N229="",((TODAY()-Brukerregistrering!$F229)/30),(YEAR(N229)-YEAR(Brukerregistrering!$F229))*12+MONTH(N229)-MONTH(Brukerregistrering!$F229))</f>
        <v>1518.8666666666666</v>
      </c>
      <c r="P229" s="124" t="e">
        <f>IF(Målinger!$F$4='brukerregistrering-støtteark'!$B$21,#REF!-Brukerregistrering!Q229,gevinst_bruker_nullp!#REF!-Brukerregistrering!Q229)</f>
        <v>#REF!</v>
      </c>
      <c r="Q229" s="125">
        <f>IF(Brukerregistrering!$F229="",0,'Kostnader teknologi'!J230)</f>
        <v>0</v>
      </c>
      <c r="R229" s="456"/>
      <c r="S229" s="456"/>
      <c r="T229" s="250"/>
    </row>
    <row r="230" spans="2:20" s="18" customFormat="1" ht="39.950000000000003" customHeight="1">
      <c r="B230" s="250"/>
      <c r="C230" s="263"/>
      <c r="D230" s="264"/>
      <c r="E230" s="264"/>
      <c r="F230" s="265"/>
      <c r="G230" s="266"/>
      <c r="H230" s="267"/>
      <c r="I230" s="267"/>
      <c r="J230" s="267"/>
      <c r="K230" s="267"/>
      <c r="L230" s="267"/>
      <c r="M230" s="267"/>
      <c r="N230" s="268"/>
      <c r="O230" s="49">
        <f ca="1">IF(N230="",((TODAY()-Brukerregistrering!$F230)/30),(YEAR(N230)-YEAR(Brukerregistrering!$F230))*12+MONTH(N230)-MONTH(Brukerregistrering!$F230))</f>
        <v>1518.8666666666666</v>
      </c>
      <c r="P230" s="124" t="e">
        <f>IF(Målinger!$F$4='brukerregistrering-støtteark'!$B$21,#REF!-Brukerregistrering!Q230,gevinst_bruker_nullp!#REF!-Brukerregistrering!Q230)</f>
        <v>#REF!</v>
      </c>
      <c r="Q230" s="125">
        <f>IF(Brukerregistrering!$F230="",0,'Kostnader teknologi'!J231)</f>
        <v>0</v>
      </c>
      <c r="R230" s="456"/>
      <c r="S230" s="456"/>
      <c r="T230" s="250"/>
    </row>
    <row r="231" spans="2:20" s="18" customFormat="1" ht="39.950000000000003" customHeight="1">
      <c r="B231" s="250"/>
      <c r="C231" s="269"/>
      <c r="D231" s="270"/>
      <c r="E231" s="270"/>
      <c r="F231" s="271"/>
      <c r="G231" s="272"/>
      <c r="H231" s="273"/>
      <c r="I231" s="273"/>
      <c r="J231" s="273"/>
      <c r="K231" s="273"/>
      <c r="L231" s="273"/>
      <c r="M231" s="273"/>
      <c r="N231" s="274"/>
      <c r="O231" s="49">
        <f ca="1">IF(N231="",((TODAY()-Brukerregistrering!$F231)/30),(YEAR(N231)-YEAR(Brukerregistrering!$F231))*12+MONTH(N231)-MONTH(Brukerregistrering!$F231))</f>
        <v>1518.8666666666666</v>
      </c>
      <c r="P231" s="124" t="e">
        <f>IF(Målinger!$F$4='brukerregistrering-støtteark'!$B$21,#REF!-Brukerregistrering!Q231,gevinst_bruker_nullp!#REF!-Brukerregistrering!Q231)</f>
        <v>#REF!</v>
      </c>
      <c r="Q231" s="125">
        <f>IF(Brukerregistrering!$F231="",0,'Kostnader teknologi'!J232)</f>
        <v>0</v>
      </c>
      <c r="R231" s="456"/>
      <c r="S231" s="456"/>
      <c r="T231" s="250"/>
    </row>
    <row r="232" spans="2:20" s="18" customFormat="1" ht="39.950000000000003" customHeight="1">
      <c r="B232" s="250"/>
      <c r="C232" s="263"/>
      <c r="D232" s="264"/>
      <c r="E232" s="264"/>
      <c r="F232" s="265"/>
      <c r="G232" s="266"/>
      <c r="H232" s="267"/>
      <c r="I232" s="267"/>
      <c r="J232" s="267"/>
      <c r="K232" s="267"/>
      <c r="L232" s="267"/>
      <c r="M232" s="267"/>
      <c r="N232" s="268"/>
      <c r="O232" s="49">
        <f ca="1">IF(N232="",((TODAY()-Brukerregistrering!$F232)/30),(YEAR(N232)-YEAR(Brukerregistrering!$F232))*12+MONTH(N232)-MONTH(Brukerregistrering!$F232))</f>
        <v>1518.8666666666666</v>
      </c>
      <c r="P232" s="124" t="e">
        <f>IF(Målinger!$F$4='brukerregistrering-støtteark'!$B$21,#REF!-Brukerregistrering!Q232,gevinst_bruker_nullp!#REF!-Brukerregistrering!Q232)</f>
        <v>#REF!</v>
      </c>
      <c r="Q232" s="125">
        <f>IF(Brukerregistrering!$F232="",0,'Kostnader teknologi'!J233)</f>
        <v>0</v>
      </c>
      <c r="R232" s="456"/>
      <c r="S232" s="456"/>
      <c r="T232" s="250"/>
    </row>
    <row r="233" spans="2:20" s="18" customFormat="1" ht="39.950000000000003" customHeight="1">
      <c r="B233" s="250"/>
      <c r="C233" s="269"/>
      <c r="D233" s="270"/>
      <c r="E233" s="270"/>
      <c r="F233" s="271"/>
      <c r="G233" s="272"/>
      <c r="H233" s="273"/>
      <c r="I233" s="273"/>
      <c r="J233" s="273"/>
      <c r="K233" s="273"/>
      <c r="L233" s="273"/>
      <c r="M233" s="273"/>
      <c r="N233" s="274"/>
      <c r="O233" s="49">
        <f ca="1">IF(N233="",((TODAY()-Brukerregistrering!$F233)/30),(YEAR(N233)-YEAR(Brukerregistrering!$F233))*12+MONTH(N233)-MONTH(Brukerregistrering!$F233))</f>
        <v>1518.8666666666666</v>
      </c>
      <c r="P233" s="124" t="e">
        <f>IF(Målinger!$F$4='brukerregistrering-støtteark'!$B$21,#REF!-Brukerregistrering!Q233,gevinst_bruker_nullp!#REF!-Brukerregistrering!Q233)</f>
        <v>#REF!</v>
      </c>
      <c r="Q233" s="125">
        <f>IF(Brukerregistrering!$F233="",0,'Kostnader teknologi'!J234)</f>
        <v>0</v>
      </c>
      <c r="R233" s="456"/>
      <c r="S233" s="456"/>
      <c r="T233" s="250"/>
    </row>
    <row r="234" spans="2:20" s="18" customFormat="1" ht="39.950000000000003" customHeight="1">
      <c r="B234" s="250"/>
      <c r="C234" s="263"/>
      <c r="D234" s="264"/>
      <c r="E234" s="264"/>
      <c r="F234" s="265"/>
      <c r="G234" s="266"/>
      <c r="H234" s="267"/>
      <c r="I234" s="267"/>
      <c r="J234" s="267"/>
      <c r="K234" s="267"/>
      <c r="L234" s="267"/>
      <c r="M234" s="267"/>
      <c r="N234" s="268"/>
      <c r="O234" s="49">
        <f ca="1">IF(N234="",((TODAY()-Brukerregistrering!$F234)/30),(YEAR(N234)-YEAR(Brukerregistrering!$F234))*12+MONTH(N234)-MONTH(Brukerregistrering!$F234))</f>
        <v>1518.8666666666666</v>
      </c>
      <c r="P234" s="124" t="e">
        <f>IF(Målinger!$F$4='brukerregistrering-støtteark'!$B$21,#REF!-Brukerregistrering!Q234,gevinst_bruker_nullp!#REF!-Brukerregistrering!Q234)</f>
        <v>#REF!</v>
      </c>
      <c r="Q234" s="125">
        <f>IF(Brukerregistrering!$F234="",0,'Kostnader teknologi'!J235)</f>
        <v>0</v>
      </c>
      <c r="R234" s="456"/>
      <c r="S234" s="456"/>
      <c r="T234" s="250"/>
    </row>
    <row r="235" spans="2:20" s="18" customFormat="1" ht="39.950000000000003" customHeight="1">
      <c r="B235" s="250"/>
      <c r="C235" s="269"/>
      <c r="D235" s="270"/>
      <c r="E235" s="270"/>
      <c r="F235" s="271"/>
      <c r="G235" s="272"/>
      <c r="H235" s="273"/>
      <c r="I235" s="273"/>
      <c r="J235" s="273"/>
      <c r="K235" s="273"/>
      <c r="L235" s="273"/>
      <c r="M235" s="273"/>
      <c r="N235" s="274"/>
      <c r="O235" s="49">
        <f ca="1">IF(N235="",((TODAY()-Brukerregistrering!$F235)/30),(YEAR(N235)-YEAR(Brukerregistrering!$F235))*12+MONTH(N235)-MONTH(Brukerregistrering!$F235))</f>
        <v>1518.8666666666666</v>
      </c>
      <c r="P235" s="124" t="e">
        <f>IF(Målinger!$F$4='brukerregistrering-støtteark'!$B$21,#REF!-Brukerregistrering!Q235,gevinst_bruker_nullp!#REF!-Brukerregistrering!Q235)</f>
        <v>#REF!</v>
      </c>
      <c r="Q235" s="125">
        <f>IF(Brukerregistrering!$F235="",0,'Kostnader teknologi'!J236)</f>
        <v>0</v>
      </c>
      <c r="R235" s="456"/>
      <c r="S235" s="456"/>
      <c r="T235" s="250"/>
    </row>
    <row r="236" spans="2:20" s="18" customFormat="1" ht="39.950000000000003" customHeight="1">
      <c r="B236" s="250"/>
      <c r="C236" s="263"/>
      <c r="D236" s="264"/>
      <c r="E236" s="264"/>
      <c r="F236" s="265"/>
      <c r="G236" s="266"/>
      <c r="H236" s="267"/>
      <c r="I236" s="267"/>
      <c r="J236" s="267"/>
      <c r="K236" s="267"/>
      <c r="L236" s="267"/>
      <c r="M236" s="267"/>
      <c r="N236" s="268"/>
      <c r="O236" s="49">
        <f ca="1">IF(N236="",((TODAY()-Brukerregistrering!$F236)/30),(YEAR(N236)-YEAR(Brukerregistrering!$F236))*12+MONTH(N236)-MONTH(Brukerregistrering!$F236))</f>
        <v>1518.8666666666666</v>
      </c>
      <c r="P236" s="124" t="e">
        <f>IF(Målinger!$F$4='brukerregistrering-støtteark'!$B$21,#REF!-Brukerregistrering!Q236,gevinst_bruker_nullp!#REF!-Brukerregistrering!Q236)</f>
        <v>#REF!</v>
      </c>
      <c r="Q236" s="125">
        <f>IF(Brukerregistrering!$F236="",0,'Kostnader teknologi'!J237)</f>
        <v>0</v>
      </c>
      <c r="R236" s="456"/>
      <c r="S236" s="456"/>
      <c r="T236" s="250"/>
    </row>
    <row r="237" spans="2:20" s="18" customFormat="1" ht="39.950000000000003" customHeight="1">
      <c r="B237" s="250"/>
      <c r="C237" s="269"/>
      <c r="D237" s="270"/>
      <c r="E237" s="270"/>
      <c r="F237" s="271"/>
      <c r="G237" s="272"/>
      <c r="H237" s="273"/>
      <c r="I237" s="273"/>
      <c r="J237" s="273"/>
      <c r="K237" s="273"/>
      <c r="L237" s="273"/>
      <c r="M237" s="273"/>
      <c r="N237" s="274"/>
      <c r="O237" s="49">
        <f ca="1">IF(N237="",((TODAY()-Brukerregistrering!$F237)/30),(YEAR(N237)-YEAR(Brukerregistrering!$F237))*12+MONTH(N237)-MONTH(Brukerregistrering!$F237))</f>
        <v>1518.8666666666666</v>
      </c>
      <c r="P237" s="124" t="e">
        <f>IF(Målinger!$F$4='brukerregistrering-støtteark'!$B$21,#REF!-Brukerregistrering!Q237,gevinst_bruker_nullp!#REF!-Brukerregistrering!Q237)</f>
        <v>#REF!</v>
      </c>
      <c r="Q237" s="125">
        <f>IF(Brukerregistrering!$F237="",0,'Kostnader teknologi'!J238)</f>
        <v>0</v>
      </c>
      <c r="R237" s="456"/>
      <c r="S237" s="456"/>
      <c r="T237" s="250"/>
    </row>
    <row r="238" spans="2:20" s="18" customFormat="1" ht="39.950000000000003" customHeight="1">
      <c r="B238" s="250"/>
      <c r="C238" s="263"/>
      <c r="D238" s="264"/>
      <c r="E238" s="264"/>
      <c r="F238" s="265"/>
      <c r="G238" s="266"/>
      <c r="H238" s="267"/>
      <c r="I238" s="267"/>
      <c r="J238" s="267"/>
      <c r="K238" s="267"/>
      <c r="L238" s="267"/>
      <c r="M238" s="267"/>
      <c r="N238" s="268"/>
      <c r="O238" s="49">
        <f ca="1">IF(N238="",((TODAY()-Brukerregistrering!$F238)/30),(YEAR(N238)-YEAR(Brukerregistrering!$F238))*12+MONTH(N238)-MONTH(Brukerregistrering!$F238))</f>
        <v>1518.8666666666666</v>
      </c>
      <c r="P238" s="124" t="e">
        <f>IF(Målinger!$F$4='brukerregistrering-støtteark'!$B$21,#REF!-Brukerregistrering!Q238,gevinst_bruker_nullp!#REF!-Brukerregistrering!Q238)</f>
        <v>#REF!</v>
      </c>
      <c r="Q238" s="125">
        <f>IF(Brukerregistrering!$F238="",0,'Kostnader teknologi'!J239)</f>
        <v>0</v>
      </c>
      <c r="R238" s="456"/>
      <c r="S238" s="456"/>
      <c r="T238" s="250"/>
    </row>
    <row r="239" spans="2:20" s="18" customFormat="1" ht="39.950000000000003" customHeight="1">
      <c r="B239" s="250"/>
      <c r="C239" s="269"/>
      <c r="D239" s="270"/>
      <c r="E239" s="270"/>
      <c r="F239" s="271"/>
      <c r="G239" s="272"/>
      <c r="H239" s="273"/>
      <c r="I239" s="273"/>
      <c r="J239" s="273"/>
      <c r="K239" s="273"/>
      <c r="L239" s="273"/>
      <c r="M239" s="273"/>
      <c r="N239" s="274"/>
      <c r="O239" s="49">
        <f ca="1">IF(N239="",((TODAY()-Brukerregistrering!$F239)/30),(YEAR(N239)-YEAR(Brukerregistrering!$F239))*12+MONTH(N239)-MONTH(Brukerregistrering!$F239))</f>
        <v>1518.8666666666666</v>
      </c>
      <c r="P239" s="124" t="e">
        <f>IF(Målinger!$F$4='brukerregistrering-støtteark'!$B$21,#REF!-Brukerregistrering!Q239,gevinst_bruker_nullp!#REF!-Brukerregistrering!Q239)</f>
        <v>#REF!</v>
      </c>
      <c r="Q239" s="125">
        <f>IF(Brukerregistrering!$F239="",0,'Kostnader teknologi'!J240)</f>
        <v>0</v>
      </c>
      <c r="R239" s="456"/>
      <c r="S239" s="456"/>
      <c r="T239" s="250"/>
    </row>
    <row r="240" spans="2:20" s="18" customFormat="1" ht="39.950000000000003" customHeight="1">
      <c r="B240" s="250"/>
      <c r="C240" s="263"/>
      <c r="D240" s="264"/>
      <c r="E240" s="264"/>
      <c r="F240" s="265"/>
      <c r="G240" s="266"/>
      <c r="H240" s="267"/>
      <c r="I240" s="267"/>
      <c r="J240" s="267"/>
      <c r="K240" s="267"/>
      <c r="L240" s="267"/>
      <c r="M240" s="267"/>
      <c r="N240" s="268"/>
      <c r="O240" s="49">
        <f ca="1">IF(N240="",((TODAY()-Brukerregistrering!$F240)/30),(YEAR(N240)-YEAR(Brukerregistrering!$F240))*12+MONTH(N240)-MONTH(Brukerregistrering!$F240))</f>
        <v>1518.8666666666666</v>
      </c>
      <c r="P240" s="124" t="e">
        <f>IF(Målinger!$F$4='brukerregistrering-støtteark'!$B$21,#REF!-Brukerregistrering!Q240,gevinst_bruker_nullp!#REF!-Brukerregistrering!Q240)</f>
        <v>#REF!</v>
      </c>
      <c r="Q240" s="125">
        <f>IF(Brukerregistrering!$F240="",0,'Kostnader teknologi'!J241)</f>
        <v>0</v>
      </c>
      <c r="R240" s="456"/>
      <c r="S240" s="456"/>
      <c r="T240" s="250"/>
    </row>
    <row r="241" spans="2:20" s="18" customFormat="1" ht="39.950000000000003" customHeight="1">
      <c r="B241" s="250"/>
      <c r="C241" s="269"/>
      <c r="D241" s="270"/>
      <c r="E241" s="270"/>
      <c r="F241" s="271"/>
      <c r="G241" s="272"/>
      <c r="H241" s="273"/>
      <c r="I241" s="273"/>
      <c r="J241" s="273"/>
      <c r="K241" s="273"/>
      <c r="L241" s="273"/>
      <c r="M241" s="273"/>
      <c r="N241" s="274"/>
      <c r="O241" s="49">
        <f ca="1">IF(N241="",((TODAY()-Brukerregistrering!$F241)/30),(YEAR(N241)-YEAR(Brukerregistrering!$F241))*12+MONTH(N241)-MONTH(Brukerregistrering!$F241))</f>
        <v>1518.8666666666666</v>
      </c>
      <c r="P241" s="124" t="e">
        <f>IF(Målinger!$F$4='brukerregistrering-støtteark'!$B$21,#REF!-Brukerregistrering!Q241,gevinst_bruker_nullp!#REF!-Brukerregistrering!Q241)</f>
        <v>#REF!</v>
      </c>
      <c r="Q241" s="125">
        <f>IF(Brukerregistrering!$F241="",0,'Kostnader teknologi'!J242)</f>
        <v>0</v>
      </c>
      <c r="R241" s="456"/>
      <c r="S241" s="456"/>
      <c r="T241" s="250"/>
    </row>
    <row r="242" spans="2:20" s="18" customFormat="1" ht="39.950000000000003" customHeight="1">
      <c r="B242" s="250"/>
      <c r="C242" s="263"/>
      <c r="D242" s="264"/>
      <c r="E242" s="264"/>
      <c r="F242" s="265"/>
      <c r="G242" s="266"/>
      <c r="H242" s="267"/>
      <c r="I242" s="267"/>
      <c r="J242" s="267"/>
      <c r="K242" s="267"/>
      <c r="L242" s="267"/>
      <c r="M242" s="267"/>
      <c r="N242" s="268"/>
      <c r="O242" s="49">
        <f ca="1">IF(N242="",((TODAY()-Brukerregistrering!$F242)/30),(YEAR(N242)-YEAR(Brukerregistrering!$F242))*12+MONTH(N242)-MONTH(Brukerregistrering!$F242))</f>
        <v>1518.8666666666666</v>
      </c>
      <c r="P242" s="124" t="e">
        <f>IF(Målinger!$F$4='brukerregistrering-støtteark'!$B$21,#REF!-Brukerregistrering!Q242,gevinst_bruker_nullp!#REF!-Brukerregistrering!Q242)</f>
        <v>#REF!</v>
      </c>
      <c r="Q242" s="125">
        <f>IF(Brukerregistrering!$F242="",0,'Kostnader teknologi'!J243)</f>
        <v>0</v>
      </c>
      <c r="R242" s="456"/>
      <c r="S242" s="456"/>
      <c r="T242" s="250"/>
    </row>
    <row r="243" spans="2:20" s="18" customFormat="1" ht="39.950000000000003" customHeight="1">
      <c r="B243" s="250"/>
      <c r="C243" s="269"/>
      <c r="D243" s="270"/>
      <c r="E243" s="270"/>
      <c r="F243" s="271"/>
      <c r="G243" s="272"/>
      <c r="H243" s="273"/>
      <c r="I243" s="273"/>
      <c r="J243" s="273"/>
      <c r="K243" s="273"/>
      <c r="L243" s="273"/>
      <c r="M243" s="273"/>
      <c r="N243" s="274"/>
      <c r="O243" s="49">
        <f ca="1">IF(N243="",((TODAY()-Brukerregistrering!$F243)/30),(YEAR(N243)-YEAR(Brukerregistrering!$F243))*12+MONTH(N243)-MONTH(Brukerregistrering!$F243))</f>
        <v>1518.8666666666666</v>
      </c>
      <c r="P243" s="124" t="e">
        <f>IF(Målinger!$F$4='brukerregistrering-støtteark'!$B$21,#REF!-Brukerregistrering!Q243,gevinst_bruker_nullp!#REF!-Brukerregistrering!Q243)</f>
        <v>#REF!</v>
      </c>
      <c r="Q243" s="125">
        <f>IF(Brukerregistrering!$F243="",0,'Kostnader teknologi'!J244)</f>
        <v>0</v>
      </c>
      <c r="R243" s="456"/>
      <c r="S243" s="456"/>
      <c r="T243" s="250"/>
    </row>
    <row r="244" spans="2:20" s="18" customFormat="1" ht="39.950000000000003" customHeight="1">
      <c r="B244" s="250"/>
      <c r="C244" s="263"/>
      <c r="D244" s="264"/>
      <c r="E244" s="264"/>
      <c r="F244" s="265"/>
      <c r="G244" s="266"/>
      <c r="H244" s="267"/>
      <c r="I244" s="267"/>
      <c r="J244" s="267"/>
      <c r="K244" s="267"/>
      <c r="L244" s="267"/>
      <c r="M244" s="267"/>
      <c r="N244" s="268"/>
      <c r="O244" s="49">
        <f ca="1">IF(N244="",((TODAY()-Brukerregistrering!$F244)/30),(YEAR(N244)-YEAR(Brukerregistrering!$F244))*12+MONTH(N244)-MONTH(Brukerregistrering!$F244))</f>
        <v>1518.8666666666666</v>
      </c>
      <c r="P244" s="124" t="e">
        <f>IF(Målinger!$F$4='brukerregistrering-støtteark'!$B$21,#REF!-Brukerregistrering!Q244,gevinst_bruker_nullp!#REF!-Brukerregistrering!Q244)</f>
        <v>#REF!</v>
      </c>
      <c r="Q244" s="125">
        <f>IF(Brukerregistrering!$F244="",0,'Kostnader teknologi'!J245)</f>
        <v>0</v>
      </c>
      <c r="R244" s="456"/>
      <c r="S244" s="456"/>
      <c r="T244" s="250"/>
    </row>
    <row r="245" spans="2:20" s="18" customFormat="1" ht="39.950000000000003" customHeight="1">
      <c r="B245" s="250"/>
      <c r="C245" s="269"/>
      <c r="D245" s="270"/>
      <c r="E245" s="270"/>
      <c r="F245" s="271"/>
      <c r="G245" s="272"/>
      <c r="H245" s="273"/>
      <c r="I245" s="273"/>
      <c r="J245" s="273"/>
      <c r="K245" s="273"/>
      <c r="L245" s="273"/>
      <c r="M245" s="273"/>
      <c r="N245" s="274"/>
      <c r="O245" s="49">
        <f ca="1">IF(N245="",((TODAY()-Brukerregistrering!$F245)/30),(YEAR(N245)-YEAR(Brukerregistrering!$F245))*12+MONTH(N245)-MONTH(Brukerregistrering!$F245))</f>
        <v>1518.8666666666666</v>
      </c>
      <c r="P245" s="124" t="e">
        <f>IF(Målinger!$F$4='brukerregistrering-støtteark'!$B$21,#REF!-Brukerregistrering!Q245,gevinst_bruker_nullp!#REF!-Brukerregistrering!Q245)</f>
        <v>#REF!</v>
      </c>
      <c r="Q245" s="125">
        <f>IF(Brukerregistrering!$F245="",0,'Kostnader teknologi'!J246)</f>
        <v>0</v>
      </c>
      <c r="R245" s="456"/>
      <c r="S245" s="456"/>
      <c r="T245" s="250"/>
    </row>
    <row r="246" spans="2:20" s="18" customFormat="1" ht="39.950000000000003" customHeight="1">
      <c r="B246" s="250"/>
      <c r="C246" s="263"/>
      <c r="D246" s="264"/>
      <c r="E246" s="264"/>
      <c r="F246" s="265"/>
      <c r="G246" s="266"/>
      <c r="H246" s="267"/>
      <c r="I246" s="267"/>
      <c r="J246" s="267"/>
      <c r="K246" s="267"/>
      <c r="L246" s="267"/>
      <c r="M246" s="267"/>
      <c r="N246" s="268"/>
      <c r="O246" s="49">
        <f ca="1">IF(N246="",((TODAY()-Brukerregistrering!$F246)/30),(YEAR(N246)-YEAR(Brukerregistrering!$F246))*12+MONTH(N246)-MONTH(Brukerregistrering!$F246))</f>
        <v>1518.8666666666666</v>
      </c>
      <c r="P246" s="124" t="e">
        <f>IF(Målinger!$F$4='brukerregistrering-støtteark'!$B$21,#REF!-Brukerregistrering!Q246,gevinst_bruker_nullp!#REF!-Brukerregistrering!Q246)</f>
        <v>#REF!</v>
      </c>
      <c r="Q246" s="125">
        <f>IF(Brukerregistrering!$F246="",0,'Kostnader teknologi'!J247)</f>
        <v>0</v>
      </c>
      <c r="R246" s="456"/>
      <c r="S246" s="456"/>
      <c r="T246" s="250"/>
    </row>
    <row r="247" spans="2:20" s="18" customFormat="1" ht="39.950000000000003" customHeight="1">
      <c r="B247" s="250"/>
      <c r="C247" s="269"/>
      <c r="D247" s="270"/>
      <c r="E247" s="270"/>
      <c r="F247" s="271"/>
      <c r="G247" s="272"/>
      <c r="H247" s="273"/>
      <c r="I247" s="273"/>
      <c r="J247" s="273"/>
      <c r="K247" s="273"/>
      <c r="L247" s="273"/>
      <c r="M247" s="273"/>
      <c r="N247" s="274"/>
      <c r="O247" s="49">
        <f ca="1">IF(N247="",((TODAY()-Brukerregistrering!$F247)/30),(YEAR(N247)-YEAR(Brukerregistrering!$F247))*12+MONTH(N247)-MONTH(Brukerregistrering!$F247))</f>
        <v>1518.8666666666666</v>
      </c>
      <c r="P247" s="124" t="e">
        <f>IF(Målinger!$F$4='brukerregistrering-støtteark'!$B$21,#REF!-Brukerregistrering!Q247,gevinst_bruker_nullp!#REF!-Brukerregistrering!Q247)</f>
        <v>#REF!</v>
      </c>
      <c r="Q247" s="125">
        <f>IF(Brukerregistrering!$F247="",0,'Kostnader teknologi'!J248)</f>
        <v>0</v>
      </c>
      <c r="R247" s="456"/>
      <c r="S247" s="456"/>
      <c r="T247" s="250"/>
    </row>
    <row r="248" spans="2:20" s="18" customFormat="1" ht="39.950000000000003" customHeight="1">
      <c r="B248" s="250"/>
      <c r="C248" s="263"/>
      <c r="D248" s="264"/>
      <c r="E248" s="264"/>
      <c r="F248" s="265"/>
      <c r="G248" s="266"/>
      <c r="H248" s="267"/>
      <c r="I248" s="267"/>
      <c r="J248" s="267"/>
      <c r="K248" s="267"/>
      <c r="L248" s="267"/>
      <c r="M248" s="267"/>
      <c r="N248" s="268"/>
      <c r="O248" s="49">
        <f ca="1">IF(N248="",((TODAY()-Brukerregistrering!$F248)/30),(YEAR(N248)-YEAR(Brukerregistrering!$F248))*12+MONTH(N248)-MONTH(Brukerregistrering!$F248))</f>
        <v>1518.8666666666666</v>
      </c>
      <c r="P248" s="124" t="e">
        <f>IF(Målinger!$F$4='brukerregistrering-støtteark'!$B$21,#REF!-Brukerregistrering!Q248,gevinst_bruker_nullp!#REF!-Brukerregistrering!Q248)</f>
        <v>#REF!</v>
      </c>
      <c r="Q248" s="125">
        <f>IF(Brukerregistrering!$F248="",0,'Kostnader teknologi'!J249)</f>
        <v>0</v>
      </c>
      <c r="R248" s="456"/>
      <c r="S248" s="456"/>
      <c r="T248" s="250"/>
    </row>
    <row r="249" spans="2:20" s="18" customFormat="1" ht="39.950000000000003" customHeight="1">
      <c r="B249" s="250"/>
      <c r="C249" s="269"/>
      <c r="D249" s="270"/>
      <c r="E249" s="270"/>
      <c r="F249" s="271"/>
      <c r="G249" s="272"/>
      <c r="H249" s="273"/>
      <c r="I249" s="273"/>
      <c r="J249" s="273"/>
      <c r="K249" s="273"/>
      <c r="L249" s="273"/>
      <c r="M249" s="273"/>
      <c r="N249" s="274"/>
      <c r="O249" s="49">
        <f ca="1">IF(N249="",((TODAY()-Brukerregistrering!$F249)/30),(YEAR(N249)-YEAR(Brukerregistrering!$F249))*12+MONTH(N249)-MONTH(Brukerregistrering!$F249))</f>
        <v>1518.8666666666666</v>
      </c>
      <c r="P249" s="124" t="e">
        <f>IF(Målinger!$F$4='brukerregistrering-støtteark'!$B$21,#REF!-Brukerregistrering!Q249,gevinst_bruker_nullp!#REF!-Brukerregistrering!Q249)</f>
        <v>#REF!</v>
      </c>
      <c r="Q249" s="125">
        <f>IF(Brukerregistrering!$F249="",0,'Kostnader teknologi'!J250)</f>
        <v>0</v>
      </c>
      <c r="R249" s="456"/>
      <c r="S249" s="456"/>
      <c r="T249" s="250"/>
    </row>
    <row r="250" spans="2:20" s="18" customFormat="1" ht="39.950000000000003" customHeight="1">
      <c r="B250" s="250"/>
      <c r="C250" s="263"/>
      <c r="D250" s="264"/>
      <c r="E250" s="264"/>
      <c r="F250" s="265"/>
      <c r="G250" s="266"/>
      <c r="H250" s="267"/>
      <c r="I250" s="267"/>
      <c r="J250" s="267"/>
      <c r="K250" s="267"/>
      <c r="L250" s="267"/>
      <c r="M250" s="267"/>
      <c r="N250" s="268"/>
      <c r="O250" s="49">
        <f ca="1">IF(N250="",((TODAY()-Brukerregistrering!$F250)/30),(YEAR(N250)-YEAR(Brukerregistrering!$F250))*12+MONTH(N250)-MONTH(Brukerregistrering!$F250))</f>
        <v>1518.8666666666666</v>
      </c>
      <c r="P250" s="124" t="e">
        <f>IF(Målinger!$F$4='brukerregistrering-støtteark'!$B$21,#REF!-Brukerregistrering!Q250,gevinst_bruker_nullp!#REF!-Brukerregistrering!Q250)</f>
        <v>#REF!</v>
      </c>
      <c r="Q250" s="125">
        <f>IF(Brukerregistrering!$F250="",0,'Kostnader teknologi'!J251)</f>
        <v>0</v>
      </c>
      <c r="R250" s="456"/>
      <c r="S250" s="456"/>
      <c r="T250" s="250"/>
    </row>
    <row r="251" spans="2:20" s="18" customFormat="1" ht="39.950000000000003" customHeight="1">
      <c r="B251" s="250"/>
      <c r="C251" s="269"/>
      <c r="D251" s="270"/>
      <c r="E251" s="270"/>
      <c r="F251" s="271"/>
      <c r="G251" s="272"/>
      <c r="H251" s="273"/>
      <c r="I251" s="273"/>
      <c r="J251" s="273"/>
      <c r="K251" s="273"/>
      <c r="L251" s="273"/>
      <c r="M251" s="273"/>
      <c r="N251" s="274"/>
      <c r="O251" s="49">
        <f ca="1">IF(N251="",((TODAY()-Brukerregistrering!$F251)/30),(YEAR(N251)-YEAR(Brukerregistrering!$F251))*12+MONTH(N251)-MONTH(Brukerregistrering!$F251))</f>
        <v>1518.8666666666666</v>
      </c>
      <c r="P251" s="124" t="e">
        <f>IF(Målinger!$F$4='brukerregistrering-støtteark'!$B$21,#REF!-Brukerregistrering!Q251,gevinst_bruker_nullp!#REF!-Brukerregistrering!Q251)</f>
        <v>#REF!</v>
      </c>
      <c r="Q251" s="125">
        <f>IF(Brukerregistrering!$F251="",0,'Kostnader teknologi'!J252)</f>
        <v>0</v>
      </c>
      <c r="R251" s="456"/>
      <c r="S251" s="456"/>
      <c r="T251" s="250"/>
    </row>
    <row r="252" spans="2:20" s="18" customFormat="1" ht="39.950000000000003" customHeight="1">
      <c r="B252" s="250"/>
      <c r="C252" s="263"/>
      <c r="D252" s="264"/>
      <c r="E252" s="264"/>
      <c r="F252" s="265"/>
      <c r="G252" s="266"/>
      <c r="H252" s="267"/>
      <c r="I252" s="267"/>
      <c r="J252" s="267"/>
      <c r="K252" s="267"/>
      <c r="L252" s="267"/>
      <c r="M252" s="267"/>
      <c r="N252" s="268"/>
      <c r="O252" s="49">
        <f ca="1">IF(N252="",((TODAY()-Brukerregistrering!$F252)/30),(YEAR(N252)-YEAR(Brukerregistrering!$F252))*12+MONTH(N252)-MONTH(Brukerregistrering!$F252))</f>
        <v>1518.8666666666666</v>
      </c>
      <c r="P252" s="124" t="e">
        <f>IF(Målinger!$F$4='brukerregistrering-støtteark'!$B$21,#REF!-Brukerregistrering!Q252,gevinst_bruker_nullp!#REF!-Brukerregistrering!Q252)</f>
        <v>#REF!</v>
      </c>
      <c r="Q252" s="125">
        <f>IF(Brukerregistrering!$F252="",0,'Kostnader teknologi'!J253)</f>
        <v>0</v>
      </c>
      <c r="R252" s="456"/>
      <c r="S252" s="456"/>
      <c r="T252" s="250"/>
    </row>
    <row r="253" spans="2:20" s="18" customFormat="1" ht="39.950000000000003" customHeight="1">
      <c r="B253" s="250"/>
      <c r="C253" s="269"/>
      <c r="D253" s="270"/>
      <c r="E253" s="270"/>
      <c r="F253" s="271"/>
      <c r="G253" s="272"/>
      <c r="H253" s="273"/>
      <c r="I253" s="273"/>
      <c r="J253" s="273"/>
      <c r="K253" s="273"/>
      <c r="L253" s="273"/>
      <c r="M253" s="273"/>
      <c r="N253" s="274"/>
      <c r="O253" s="49">
        <f ca="1">IF(N253="",((TODAY()-Brukerregistrering!$F253)/30),(YEAR(N253)-YEAR(Brukerregistrering!$F253))*12+MONTH(N253)-MONTH(Brukerregistrering!$F253))</f>
        <v>1518.8666666666666</v>
      </c>
      <c r="P253" s="124" t="e">
        <f>IF(Målinger!$F$4='brukerregistrering-støtteark'!$B$21,#REF!-Brukerregistrering!Q253,gevinst_bruker_nullp!#REF!-Brukerregistrering!Q253)</f>
        <v>#REF!</v>
      </c>
      <c r="Q253" s="125">
        <f>IF(Brukerregistrering!$F253="",0,'Kostnader teknologi'!J254)</f>
        <v>0</v>
      </c>
      <c r="R253" s="456"/>
      <c r="S253" s="456"/>
      <c r="T253" s="250"/>
    </row>
    <row r="254" spans="2:20" s="18" customFormat="1" ht="39.950000000000003" customHeight="1">
      <c r="B254" s="250"/>
      <c r="C254" s="263"/>
      <c r="D254" s="264"/>
      <c r="E254" s="264"/>
      <c r="F254" s="265"/>
      <c r="G254" s="266"/>
      <c r="H254" s="267"/>
      <c r="I254" s="267"/>
      <c r="J254" s="267"/>
      <c r="K254" s="267"/>
      <c r="L254" s="267"/>
      <c r="M254" s="267"/>
      <c r="N254" s="268"/>
      <c r="O254" s="49">
        <f ca="1">IF(N254="",((TODAY()-Brukerregistrering!$F254)/30),(YEAR(N254)-YEAR(Brukerregistrering!$F254))*12+MONTH(N254)-MONTH(Brukerregistrering!$F254))</f>
        <v>1518.8666666666666</v>
      </c>
      <c r="P254" s="124" t="e">
        <f>IF(Målinger!$F$4='brukerregistrering-støtteark'!$B$21,#REF!-Brukerregistrering!Q254,gevinst_bruker_nullp!#REF!-Brukerregistrering!Q254)</f>
        <v>#REF!</v>
      </c>
      <c r="Q254" s="125">
        <f>IF(Brukerregistrering!$F254="",0,'Kostnader teknologi'!J255)</f>
        <v>0</v>
      </c>
      <c r="R254" s="456"/>
      <c r="S254" s="456"/>
      <c r="T254" s="250"/>
    </row>
    <row r="255" spans="2:20" s="18" customFormat="1" ht="39.950000000000003" customHeight="1">
      <c r="B255" s="250"/>
      <c r="C255" s="269"/>
      <c r="D255" s="270"/>
      <c r="E255" s="270"/>
      <c r="F255" s="271"/>
      <c r="G255" s="272"/>
      <c r="H255" s="273"/>
      <c r="I255" s="273"/>
      <c r="J255" s="273"/>
      <c r="K255" s="273"/>
      <c r="L255" s="273"/>
      <c r="M255" s="273"/>
      <c r="N255" s="274"/>
      <c r="O255" s="49">
        <f ca="1">IF(N255="",((TODAY()-Brukerregistrering!$F255)/30),(YEAR(N255)-YEAR(Brukerregistrering!$F255))*12+MONTH(N255)-MONTH(Brukerregistrering!$F255))</f>
        <v>1518.8666666666666</v>
      </c>
      <c r="P255" s="124" t="e">
        <f>IF(Målinger!$F$4='brukerregistrering-støtteark'!$B$21,#REF!-Brukerregistrering!Q255,gevinst_bruker_nullp!#REF!-Brukerregistrering!Q255)</f>
        <v>#REF!</v>
      </c>
      <c r="Q255" s="125">
        <f>IF(Brukerregistrering!$F255="",0,'Kostnader teknologi'!J256)</f>
        <v>0</v>
      </c>
      <c r="R255" s="456"/>
      <c r="S255" s="456"/>
      <c r="T255" s="250"/>
    </row>
    <row r="256" spans="2:20" s="18" customFormat="1" ht="39.950000000000003" customHeight="1">
      <c r="B256" s="250"/>
      <c r="C256" s="263"/>
      <c r="D256" s="264"/>
      <c r="E256" s="264"/>
      <c r="F256" s="265"/>
      <c r="G256" s="266"/>
      <c r="H256" s="267"/>
      <c r="I256" s="267"/>
      <c r="J256" s="267"/>
      <c r="K256" s="267"/>
      <c r="L256" s="267"/>
      <c r="M256" s="267"/>
      <c r="N256" s="268"/>
      <c r="O256" s="49">
        <f ca="1">IF(N256="",((TODAY()-Brukerregistrering!$F256)/30),(YEAR(N256)-YEAR(Brukerregistrering!$F256))*12+MONTH(N256)-MONTH(Brukerregistrering!$F256))</f>
        <v>1518.8666666666666</v>
      </c>
      <c r="P256" s="124" t="e">
        <f>IF(Målinger!$F$4='brukerregistrering-støtteark'!$B$21,#REF!-Brukerregistrering!Q256,gevinst_bruker_nullp!#REF!-Brukerregistrering!Q256)</f>
        <v>#REF!</v>
      </c>
      <c r="Q256" s="125">
        <f>IF(Brukerregistrering!$F256="",0,'Kostnader teknologi'!J257)</f>
        <v>0</v>
      </c>
      <c r="R256" s="456"/>
      <c r="S256" s="456"/>
      <c r="T256" s="250"/>
    </row>
    <row r="257" spans="2:20" s="18" customFormat="1" ht="39.950000000000003" customHeight="1">
      <c r="B257" s="250"/>
      <c r="C257" s="269"/>
      <c r="D257" s="270"/>
      <c r="E257" s="270"/>
      <c r="F257" s="271"/>
      <c r="G257" s="272"/>
      <c r="H257" s="273"/>
      <c r="I257" s="273"/>
      <c r="J257" s="273"/>
      <c r="K257" s="273"/>
      <c r="L257" s="273"/>
      <c r="M257" s="273"/>
      <c r="N257" s="274"/>
      <c r="O257" s="49">
        <f ca="1">IF(N257="",((TODAY()-Brukerregistrering!$F257)/30),(YEAR(N257)-YEAR(Brukerregistrering!$F257))*12+MONTH(N257)-MONTH(Brukerregistrering!$F257))</f>
        <v>1518.8666666666666</v>
      </c>
      <c r="P257" s="124" t="e">
        <f>IF(Målinger!$F$4='brukerregistrering-støtteark'!$B$21,#REF!-Brukerregistrering!Q257,gevinst_bruker_nullp!#REF!-Brukerregistrering!Q257)</f>
        <v>#REF!</v>
      </c>
      <c r="Q257" s="125">
        <f>IF(Brukerregistrering!$F257="",0,'Kostnader teknologi'!J258)</f>
        <v>0</v>
      </c>
      <c r="R257" s="456"/>
      <c r="S257" s="456"/>
      <c r="T257" s="250"/>
    </row>
    <row r="258" spans="2:20" s="18" customFormat="1" ht="39.950000000000003" customHeight="1">
      <c r="B258" s="250"/>
      <c r="C258" s="263"/>
      <c r="D258" s="264"/>
      <c r="E258" s="264"/>
      <c r="F258" s="265"/>
      <c r="G258" s="266"/>
      <c r="H258" s="267"/>
      <c r="I258" s="267"/>
      <c r="J258" s="267"/>
      <c r="K258" s="267"/>
      <c r="L258" s="267"/>
      <c r="M258" s="267"/>
      <c r="N258" s="268"/>
      <c r="O258" s="49">
        <f ca="1">IF(N258="",((TODAY()-Brukerregistrering!$F258)/30),(YEAR(N258)-YEAR(Brukerregistrering!$F258))*12+MONTH(N258)-MONTH(Brukerregistrering!$F258))</f>
        <v>1518.8666666666666</v>
      </c>
      <c r="P258" s="124" t="e">
        <f>IF(Målinger!$F$4='brukerregistrering-støtteark'!$B$21,#REF!-Brukerregistrering!Q258,gevinst_bruker_nullp!#REF!-Brukerregistrering!Q258)</f>
        <v>#REF!</v>
      </c>
      <c r="Q258" s="125">
        <f>IF(Brukerregistrering!$F258="",0,'Kostnader teknologi'!J259)</f>
        <v>0</v>
      </c>
      <c r="R258" s="456"/>
      <c r="S258" s="456"/>
      <c r="T258" s="250"/>
    </row>
    <row r="259" spans="2:20" s="18" customFormat="1" ht="39.950000000000003" customHeight="1">
      <c r="B259" s="250"/>
      <c r="C259" s="269"/>
      <c r="D259" s="270"/>
      <c r="E259" s="270"/>
      <c r="F259" s="271"/>
      <c r="G259" s="272"/>
      <c r="H259" s="273"/>
      <c r="I259" s="273"/>
      <c r="J259" s="273"/>
      <c r="K259" s="273"/>
      <c r="L259" s="273"/>
      <c r="M259" s="273"/>
      <c r="N259" s="274"/>
      <c r="O259" s="49">
        <f ca="1">IF(N259="",((TODAY()-Brukerregistrering!$F259)/30),(YEAR(N259)-YEAR(Brukerregistrering!$F259))*12+MONTH(N259)-MONTH(Brukerregistrering!$F259))</f>
        <v>1518.8666666666666</v>
      </c>
      <c r="P259" s="124" t="e">
        <f>IF(Målinger!$F$4='brukerregistrering-støtteark'!$B$21,#REF!-Brukerregistrering!Q259,gevinst_bruker_nullp!#REF!-Brukerregistrering!Q259)</f>
        <v>#REF!</v>
      </c>
      <c r="Q259" s="125">
        <f>IF(Brukerregistrering!$F259="",0,'Kostnader teknologi'!J260)</f>
        <v>0</v>
      </c>
      <c r="R259" s="456"/>
      <c r="S259" s="456"/>
      <c r="T259" s="250"/>
    </row>
    <row r="260" spans="2:20" s="18" customFormat="1" ht="39.950000000000003" customHeight="1">
      <c r="B260" s="250"/>
      <c r="C260" s="263"/>
      <c r="D260" s="264"/>
      <c r="E260" s="264"/>
      <c r="F260" s="265"/>
      <c r="G260" s="266"/>
      <c r="H260" s="267"/>
      <c r="I260" s="267"/>
      <c r="J260" s="267"/>
      <c r="K260" s="267"/>
      <c r="L260" s="267"/>
      <c r="M260" s="267"/>
      <c r="N260" s="268"/>
      <c r="O260" s="49">
        <f ca="1">IF(N260="",((TODAY()-Brukerregistrering!$F260)/30),(YEAR(N260)-YEAR(Brukerregistrering!$F260))*12+MONTH(N260)-MONTH(Brukerregistrering!$F260))</f>
        <v>1518.8666666666666</v>
      </c>
      <c r="P260" s="124" t="e">
        <f>IF(Målinger!$F$4='brukerregistrering-støtteark'!$B$21,#REF!-Brukerregistrering!Q260,gevinst_bruker_nullp!#REF!-Brukerregistrering!Q260)</f>
        <v>#REF!</v>
      </c>
      <c r="Q260" s="125">
        <f>IF(Brukerregistrering!$F260="",0,'Kostnader teknologi'!J261)</f>
        <v>0</v>
      </c>
      <c r="R260" s="456"/>
      <c r="S260" s="456"/>
      <c r="T260" s="250"/>
    </row>
    <row r="261" spans="2:20" s="18" customFormat="1" ht="39.950000000000003" customHeight="1">
      <c r="B261" s="250"/>
      <c r="C261" s="269"/>
      <c r="D261" s="270"/>
      <c r="E261" s="270"/>
      <c r="F261" s="271"/>
      <c r="G261" s="272"/>
      <c r="H261" s="273"/>
      <c r="I261" s="273"/>
      <c r="J261" s="273"/>
      <c r="K261" s="273"/>
      <c r="L261" s="273"/>
      <c r="M261" s="273"/>
      <c r="N261" s="274"/>
      <c r="O261" s="49">
        <f ca="1">IF(N261="",((TODAY()-Brukerregistrering!$F261)/30),(YEAR(N261)-YEAR(Brukerregistrering!$F261))*12+MONTH(N261)-MONTH(Brukerregistrering!$F261))</f>
        <v>1518.8666666666666</v>
      </c>
      <c r="P261" s="124" t="e">
        <f>IF(Målinger!$F$4='brukerregistrering-støtteark'!$B$21,#REF!-Brukerregistrering!Q261,gevinst_bruker_nullp!#REF!-Brukerregistrering!Q261)</f>
        <v>#REF!</v>
      </c>
      <c r="Q261" s="125">
        <f>IF(Brukerregistrering!$F261="",0,'Kostnader teknologi'!J262)</f>
        <v>0</v>
      </c>
      <c r="R261" s="456"/>
      <c r="S261" s="456"/>
      <c r="T261" s="250"/>
    </row>
    <row r="262" spans="2:20" s="18" customFormat="1" ht="39.950000000000003" customHeight="1">
      <c r="B262" s="250"/>
      <c r="C262" s="263"/>
      <c r="D262" s="264"/>
      <c r="E262" s="264"/>
      <c r="F262" s="265"/>
      <c r="G262" s="266"/>
      <c r="H262" s="267"/>
      <c r="I262" s="267"/>
      <c r="J262" s="267"/>
      <c r="K262" s="267"/>
      <c r="L262" s="267"/>
      <c r="M262" s="267"/>
      <c r="N262" s="268"/>
      <c r="O262" s="49">
        <f ca="1">IF(N262="",((TODAY()-Brukerregistrering!$F262)/30),(YEAR(N262)-YEAR(Brukerregistrering!$F262))*12+MONTH(N262)-MONTH(Brukerregistrering!$F262))</f>
        <v>1518.8666666666666</v>
      </c>
      <c r="P262" s="124" t="e">
        <f>IF(Målinger!$F$4='brukerregistrering-støtteark'!$B$21,#REF!-Brukerregistrering!Q262,gevinst_bruker_nullp!#REF!-Brukerregistrering!Q262)</f>
        <v>#REF!</v>
      </c>
      <c r="Q262" s="125">
        <f>IF(Brukerregistrering!$F262="",0,'Kostnader teknologi'!J263)</f>
        <v>0</v>
      </c>
      <c r="R262" s="456"/>
      <c r="S262" s="456"/>
      <c r="T262" s="250"/>
    </row>
    <row r="263" spans="2:20" s="18" customFormat="1" ht="39.950000000000003" customHeight="1">
      <c r="B263" s="250"/>
      <c r="C263" s="269"/>
      <c r="D263" s="270"/>
      <c r="E263" s="270"/>
      <c r="F263" s="271"/>
      <c r="G263" s="272"/>
      <c r="H263" s="273"/>
      <c r="I263" s="273"/>
      <c r="J263" s="273"/>
      <c r="K263" s="273"/>
      <c r="L263" s="273"/>
      <c r="M263" s="273"/>
      <c r="N263" s="274"/>
      <c r="O263" s="49">
        <f ca="1">IF(N263="",((TODAY()-Brukerregistrering!$F263)/30),(YEAR(N263)-YEAR(Brukerregistrering!$F263))*12+MONTH(N263)-MONTH(Brukerregistrering!$F263))</f>
        <v>1518.8666666666666</v>
      </c>
      <c r="P263" s="124" t="e">
        <f>IF(Målinger!$F$4='brukerregistrering-støtteark'!$B$21,#REF!-Brukerregistrering!Q263,gevinst_bruker_nullp!#REF!-Brukerregistrering!Q263)</f>
        <v>#REF!</v>
      </c>
      <c r="Q263" s="125">
        <f>IF(Brukerregistrering!$F263="",0,'Kostnader teknologi'!J264)</f>
        <v>0</v>
      </c>
      <c r="R263" s="456"/>
      <c r="S263" s="456"/>
      <c r="T263" s="250"/>
    </row>
    <row r="264" spans="2:20" s="18" customFormat="1" ht="39.950000000000003" customHeight="1">
      <c r="B264" s="250"/>
      <c r="C264" s="263"/>
      <c r="D264" s="264"/>
      <c r="E264" s="264"/>
      <c r="F264" s="265"/>
      <c r="G264" s="266"/>
      <c r="H264" s="267"/>
      <c r="I264" s="267"/>
      <c r="J264" s="267"/>
      <c r="K264" s="267"/>
      <c r="L264" s="267"/>
      <c r="M264" s="267"/>
      <c r="N264" s="268"/>
      <c r="O264" s="49">
        <f ca="1">IF(N264="",((TODAY()-Brukerregistrering!$F264)/30),(YEAR(N264)-YEAR(Brukerregistrering!$F264))*12+MONTH(N264)-MONTH(Brukerregistrering!$F264))</f>
        <v>1518.8666666666666</v>
      </c>
      <c r="P264" s="124" t="e">
        <f>IF(Målinger!$F$4='brukerregistrering-støtteark'!$B$21,#REF!-Brukerregistrering!Q264,gevinst_bruker_nullp!#REF!-Brukerregistrering!Q264)</f>
        <v>#REF!</v>
      </c>
      <c r="Q264" s="125">
        <f>IF(Brukerregistrering!$F264="",0,'Kostnader teknologi'!J265)</f>
        <v>0</v>
      </c>
      <c r="R264" s="456"/>
      <c r="S264" s="456"/>
      <c r="T264" s="250"/>
    </row>
    <row r="265" spans="2:20" s="18" customFormat="1" ht="39.950000000000003" customHeight="1">
      <c r="B265" s="250"/>
      <c r="C265" s="269"/>
      <c r="D265" s="270"/>
      <c r="E265" s="270"/>
      <c r="F265" s="271"/>
      <c r="G265" s="272"/>
      <c r="H265" s="273"/>
      <c r="I265" s="273"/>
      <c r="J265" s="273"/>
      <c r="K265" s="273"/>
      <c r="L265" s="273"/>
      <c r="M265" s="273"/>
      <c r="N265" s="274"/>
      <c r="O265" s="49">
        <f ca="1">IF(N265="",((TODAY()-Brukerregistrering!$F265)/30),(YEAR(N265)-YEAR(Brukerregistrering!$F265))*12+MONTH(N265)-MONTH(Brukerregistrering!$F265))</f>
        <v>1518.8666666666666</v>
      </c>
      <c r="P265" s="124" t="e">
        <f>IF(Målinger!$F$4='brukerregistrering-støtteark'!$B$21,#REF!-Brukerregistrering!Q265,gevinst_bruker_nullp!#REF!-Brukerregistrering!Q265)</f>
        <v>#REF!</v>
      </c>
      <c r="Q265" s="125">
        <f>IF(Brukerregistrering!$F265="",0,'Kostnader teknologi'!J266)</f>
        <v>0</v>
      </c>
      <c r="R265" s="456"/>
      <c r="S265" s="456"/>
      <c r="T265" s="250"/>
    </row>
    <row r="266" spans="2:20" s="18" customFormat="1" ht="39.950000000000003" customHeight="1">
      <c r="B266" s="250"/>
      <c r="C266" s="263"/>
      <c r="D266" s="264"/>
      <c r="E266" s="264"/>
      <c r="F266" s="265"/>
      <c r="G266" s="266"/>
      <c r="H266" s="267"/>
      <c r="I266" s="267"/>
      <c r="J266" s="267"/>
      <c r="K266" s="267"/>
      <c r="L266" s="267"/>
      <c r="M266" s="267"/>
      <c r="N266" s="268"/>
      <c r="O266" s="49">
        <f ca="1">IF(N266="",((TODAY()-Brukerregistrering!$F266)/30),(YEAR(N266)-YEAR(Brukerregistrering!$F266))*12+MONTH(N266)-MONTH(Brukerregistrering!$F266))</f>
        <v>1518.8666666666666</v>
      </c>
      <c r="P266" s="124" t="e">
        <f>IF(Målinger!$F$4='brukerregistrering-støtteark'!$B$21,#REF!-Brukerregistrering!Q266,gevinst_bruker_nullp!#REF!-Brukerregistrering!Q266)</f>
        <v>#REF!</v>
      </c>
      <c r="Q266" s="125">
        <f>IF(Brukerregistrering!$F266="",0,'Kostnader teknologi'!J267)</f>
        <v>0</v>
      </c>
      <c r="R266" s="456"/>
      <c r="S266" s="456"/>
      <c r="T266" s="250"/>
    </row>
    <row r="267" spans="2:20" s="18" customFormat="1" ht="39.950000000000003" customHeight="1">
      <c r="B267" s="250"/>
      <c r="C267" s="269"/>
      <c r="D267" s="270"/>
      <c r="E267" s="270"/>
      <c r="F267" s="271"/>
      <c r="G267" s="272"/>
      <c r="H267" s="273"/>
      <c r="I267" s="273"/>
      <c r="J267" s="273"/>
      <c r="K267" s="273"/>
      <c r="L267" s="273"/>
      <c r="M267" s="273"/>
      <c r="N267" s="274"/>
      <c r="O267" s="49">
        <f ca="1">IF(N267="",((TODAY()-Brukerregistrering!$F267)/30),(YEAR(N267)-YEAR(Brukerregistrering!$F267))*12+MONTH(N267)-MONTH(Brukerregistrering!$F267))</f>
        <v>1518.8666666666666</v>
      </c>
      <c r="P267" s="124" t="e">
        <f>IF(Målinger!$F$4='brukerregistrering-støtteark'!$B$21,#REF!-Brukerregistrering!Q267,gevinst_bruker_nullp!#REF!-Brukerregistrering!Q267)</f>
        <v>#REF!</v>
      </c>
      <c r="Q267" s="125">
        <f>IF(Brukerregistrering!$F267="",0,'Kostnader teknologi'!J268)</f>
        <v>0</v>
      </c>
      <c r="R267" s="456"/>
      <c r="S267" s="456"/>
      <c r="T267" s="250"/>
    </row>
    <row r="268" spans="2:20" s="18" customFormat="1" ht="39.950000000000003" customHeight="1">
      <c r="B268" s="250"/>
      <c r="C268" s="263"/>
      <c r="D268" s="264"/>
      <c r="E268" s="264"/>
      <c r="F268" s="265"/>
      <c r="G268" s="266"/>
      <c r="H268" s="267"/>
      <c r="I268" s="267"/>
      <c r="J268" s="267"/>
      <c r="K268" s="267"/>
      <c r="L268" s="267"/>
      <c r="M268" s="267"/>
      <c r="N268" s="268"/>
      <c r="O268" s="49">
        <f ca="1">IF(N268="",((TODAY()-Brukerregistrering!$F268)/30),(YEAR(N268)-YEAR(Brukerregistrering!$F268))*12+MONTH(N268)-MONTH(Brukerregistrering!$F268))</f>
        <v>1518.8666666666666</v>
      </c>
      <c r="P268" s="124" t="e">
        <f>IF(Målinger!$F$4='brukerregistrering-støtteark'!$B$21,#REF!-Brukerregistrering!Q268,gevinst_bruker_nullp!#REF!-Brukerregistrering!Q268)</f>
        <v>#REF!</v>
      </c>
      <c r="Q268" s="125">
        <f>IF(Brukerregistrering!$F268="",0,'Kostnader teknologi'!J269)</f>
        <v>0</v>
      </c>
      <c r="R268" s="456"/>
      <c r="S268" s="456"/>
      <c r="T268" s="250"/>
    </row>
    <row r="269" spans="2:20" s="18" customFormat="1" ht="39.950000000000003" customHeight="1">
      <c r="B269" s="250"/>
      <c r="C269" s="269"/>
      <c r="D269" s="270"/>
      <c r="E269" s="270"/>
      <c r="F269" s="271"/>
      <c r="G269" s="272"/>
      <c r="H269" s="273"/>
      <c r="I269" s="273"/>
      <c r="J269" s="273"/>
      <c r="K269" s="273"/>
      <c r="L269" s="273"/>
      <c r="M269" s="273"/>
      <c r="N269" s="274"/>
      <c r="O269" s="49">
        <f ca="1">IF(N269="",((TODAY()-Brukerregistrering!$F269)/30),(YEAR(N269)-YEAR(Brukerregistrering!$F269))*12+MONTH(N269)-MONTH(Brukerregistrering!$F269))</f>
        <v>1518.8666666666666</v>
      </c>
      <c r="P269" s="124" t="e">
        <f>IF(Målinger!$F$4='brukerregistrering-støtteark'!$B$21,#REF!-Brukerregistrering!Q269,gevinst_bruker_nullp!#REF!-Brukerregistrering!Q269)</f>
        <v>#REF!</v>
      </c>
      <c r="Q269" s="125">
        <f>IF(Brukerregistrering!$F269="",0,'Kostnader teknologi'!J270)</f>
        <v>0</v>
      </c>
      <c r="R269" s="456"/>
      <c r="S269" s="456"/>
      <c r="T269" s="250"/>
    </row>
    <row r="270" spans="2:20" s="18" customFormat="1" ht="39.950000000000003" customHeight="1">
      <c r="B270" s="250"/>
      <c r="C270" s="263"/>
      <c r="D270" s="264"/>
      <c r="E270" s="264"/>
      <c r="F270" s="265"/>
      <c r="G270" s="266"/>
      <c r="H270" s="267"/>
      <c r="I270" s="267"/>
      <c r="J270" s="267"/>
      <c r="K270" s="267"/>
      <c r="L270" s="267"/>
      <c r="M270" s="267"/>
      <c r="N270" s="268"/>
      <c r="O270" s="49">
        <f ca="1">IF(N270="",((TODAY()-Brukerregistrering!$F270)/30),(YEAR(N270)-YEAR(Brukerregistrering!$F270))*12+MONTH(N270)-MONTH(Brukerregistrering!$F270))</f>
        <v>1518.8666666666666</v>
      </c>
      <c r="P270" s="124" t="e">
        <f>IF(Målinger!$F$4='brukerregistrering-støtteark'!$B$21,#REF!-Brukerregistrering!Q270,gevinst_bruker_nullp!#REF!-Brukerregistrering!Q270)</f>
        <v>#REF!</v>
      </c>
      <c r="Q270" s="125">
        <f>IF(Brukerregistrering!$F270="",0,'Kostnader teknologi'!J271)</f>
        <v>0</v>
      </c>
      <c r="R270" s="456"/>
      <c r="S270" s="456"/>
      <c r="T270" s="250"/>
    </row>
    <row r="271" spans="2:20" s="18" customFormat="1" ht="39.950000000000003" customHeight="1">
      <c r="B271" s="250"/>
      <c r="C271" s="269"/>
      <c r="D271" s="270"/>
      <c r="E271" s="270"/>
      <c r="F271" s="271"/>
      <c r="G271" s="272"/>
      <c r="H271" s="273"/>
      <c r="I271" s="273"/>
      <c r="J271" s="273"/>
      <c r="K271" s="273"/>
      <c r="L271" s="273"/>
      <c r="M271" s="273"/>
      <c r="N271" s="274"/>
      <c r="O271" s="49">
        <f ca="1">IF(N271="",((TODAY()-Brukerregistrering!$F271)/30),(YEAR(N271)-YEAR(Brukerregistrering!$F271))*12+MONTH(N271)-MONTH(Brukerregistrering!$F271))</f>
        <v>1518.8666666666666</v>
      </c>
      <c r="P271" s="124" t="e">
        <f>IF(Målinger!$F$4='brukerregistrering-støtteark'!$B$21,#REF!-Brukerregistrering!Q271,gevinst_bruker_nullp!#REF!-Brukerregistrering!Q271)</f>
        <v>#REF!</v>
      </c>
      <c r="Q271" s="125">
        <f>IF(Brukerregistrering!$F271="",0,'Kostnader teknologi'!J272)</f>
        <v>0</v>
      </c>
      <c r="R271" s="456"/>
      <c r="S271" s="456"/>
      <c r="T271" s="250"/>
    </row>
    <row r="272" spans="2:20" s="18" customFormat="1" ht="39.950000000000003" customHeight="1">
      <c r="B272" s="250"/>
      <c r="C272" s="263"/>
      <c r="D272" s="264"/>
      <c r="E272" s="264"/>
      <c r="F272" s="265"/>
      <c r="G272" s="266"/>
      <c r="H272" s="267"/>
      <c r="I272" s="267"/>
      <c r="J272" s="267"/>
      <c r="K272" s="267"/>
      <c r="L272" s="267"/>
      <c r="M272" s="267"/>
      <c r="N272" s="268"/>
      <c r="O272" s="49">
        <f ca="1">IF(N272="",((TODAY()-Brukerregistrering!$F272)/30),(YEAR(N272)-YEAR(Brukerregistrering!$F272))*12+MONTH(N272)-MONTH(Brukerregistrering!$F272))</f>
        <v>1518.8666666666666</v>
      </c>
      <c r="P272" s="124" t="e">
        <f>IF(Målinger!$F$4='brukerregistrering-støtteark'!$B$21,#REF!-Brukerregistrering!Q272,gevinst_bruker_nullp!#REF!-Brukerregistrering!Q272)</f>
        <v>#REF!</v>
      </c>
      <c r="Q272" s="125">
        <f>IF(Brukerregistrering!$F272="",0,'Kostnader teknologi'!J273)</f>
        <v>0</v>
      </c>
      <c r="R272" s="456"/>
      <c r="S272" s="456"/>
      <c r="T272" s="250"/>
    </row>
    <row r="273" spans="2:20" s="18" customFormat="1" ht="39.950000000000003" customHeight="1">
      <c r="B273" s="250"/>
      <c r="C273" s="269"/>
      <c r="D273" s="270"/>
      <c r="E273" s="270"/>
      <c r="F273" s="271"/>
      <c r="G273" s="272"/>
      <c r="H273" s="273"/>
      <c r="I273" s="273"/>
      <c r="J273" s="273"/>
      <c r="K273" s="273"/>
      <c r="L273" s="273"/>
      <c r="M273" s="273"/>
      <c r="N273" s="274"/>
      <c r="O273" s="49">
        <f ca="1">IF(N273="",((TODAY()-Brukerregistrering!$F273)/30),(YEAR(N273)-YEAR(Brukerregistrering!$F273))*12+MONTH(N273)-MONTH(Brukerregistrering!$F273))</f>
        <v>1518.8666666666666</v>
      </c>
      <c r="P273" s="124" t="e">
        <f>IF(Målinger!$F$4='brukerregistrering-støtteark'!$B$21,#REF!-Brukerregistrering!Q273,gevinst_bruker_nullp!#REF!-Brukerregistrering!Q273)</f>
        <v>#REF!</v>
      </c>
      <c r="Q273" s="125">
        <f>IF(Brukerregistrering!$F273="",0,'Kostnader teknologi'!J274)</f>
        <v>0</v>
      </c>
      <c r="R273" s="456"/>
      <c r="S273" s="456"/>
      <c r="T273" s="250"/>
    </row>
    <row r="274" spans="2:20" s="18" customFormat="1" ht="39.950000000000003" customHeight="1">
      <c r="B274" s="250"/>
      <c r="C274" s="263"/>
      <c r="D274" s="264"/>
      <c r="E274" s="264"/>
      <c r="F274" s="265"/>
      <c r="G274" s="266"/>
      <c r="H274" s="267"/>
      <c r="I274" s="267"/>
      <c r="J274" s="267"/>
      <c r="K274" s="267"/>
      <c r="L274" s="267"/>
      <c r="M274" s="267"/>
      <c r="N274" s="268"/>
      <c r="O274" s="49">
        <f ca="1">IF(N274="",((TODAY()-Brukerregistrering!$F274)/30),(YEAR(N274)-YEAR(Brukerregistrering!$F274))*12+MONTH(N274)-MONTH(Brukerregistrering!$F274))</f>
        <v>1518.8666666666666</v>
      </c>
      <c r="P274" s="124" t="e">
        <f>IF(Målinger!$F$4='brukerregistrering-støtteark'!$B$21,#REF!-Brukerregistrering!Q274,gevinst_bruker_nullp!#REF!-Brukerregistrering!Q274)</f>
        <v>#REF!</v>
      </c>
      <c r="Q274" s="125">
        <f>IF(Brukerregistrering!$F274="",0,'Kostnader teknologi'!J275)</f>
        <v>0</v>
      </c>
      <c r="R274" s="456"/>
      <c r="S274" s="456"/>
      <c r="T274" s="250"/>
    </row>
    <row r="275" spans="2:20" s="18" customFormat="1" ht="39.950000000000003" customHeight="1">
      <c r="B275" s="250"/>
      <c r="C275" s="269"/>
      <c r="D275" s="270"/>
      <c r="E275" s="270"/>
      <c r="F275" s="271"/>
      <c r="G275" s="272"/>
      <c r="H275" s="273"/>
      <c r="I275" s="273"/>
      <c r="J275" s="273"/>
      <c r="K275" s="273"/>
      <c r="L275" s="273"/>
      <c r="M275" s="273"/>
      <c r="N275" s="274"/>
      <c r="O275" s="49">
        <f ca="1">IF(N275="",((TODAY()-Brukerregistrering!$F275)/30),(YEAR(N275)-YEAR(Brukerregistrering!$F275))*12+MONTH(N275)-MONTH(Brukerregistrering!$F275))</f>
        <v>1518.8666666666666</v>
      </c>
      <c r="P275" s="124" t="e">
        <f>IF(Målinger!$F$4='brukerregistrering-støtteark'!$B$21,#REF!-Brukerregistrering!Q275,gevinst_bruker_nullp!#REF!-Brukerregistrering!Q275)</f>
        <v>#REF!</v>
      </c>
      <c r="Q275" s="125">
        <f>IF(Brukerregistrering!$F275="",0,'Kostnader teknologi'!J276)</f>
        <v>0</v>
      </c>
      <c r="R275" s="456"/>
      <c r="S275" s="456"/>
      <c r="T275" s="250"/>
    </row>
    <row r="276" spans="2:20" s="18" customFormat="1" ht="39.950000000000003" customHeight="1">
      <c r="B276" s="250"/>
      <c r="C276" s="263"/>
      <c r="D276" s="264"/>
      <c r="E276" s="264"/>
      <c r="F276" s="265"/>
      <c r="G276" s="266"/>
      <c r="H276" s="267"/>
      <c r="I276" s="267"/>
      <c r="J276" s="267"/>
      <c r="K276" s="267"/>
      <c r="L276" s="267"/>
      <c r="M276" s="267"/>
      <c r="N276" s="268"/>
      <c r="O276" s="49">
        <f ca="1">IF(N276="",((TODAY()-Brukerregistrering!$F276)/30),(YEAR(N276)-YEAR(Brukerregistrering!$F276))*12+MONTH(N276)-MONTH(Brukerregistrering!$F276))</f>
        <v>1518.8666666666666</v>
      </c>
      <c r="P276" s="124" t="e">
        <f>IF(Målinger!$F$4='brukerregistrering-støtteark'!$B$21,#REF!-Brukerregistrering!Q276,gevinst_bruker_nullp!#REF!-Brukerregistrering!Q276)</f>
        <v>#REF!</v>
      </c>
      <c r="Q276" s="125">
        <f>IF(Brukerregistrering!$F276="",0,'Kostnader teknologi'!J277)</f>
        <v>0</v>
      </c>
      <c r="R276" s="456"/>
      <c r="S276" s="456"/>
      <c r="T276" s="250"/>
    </row>
    <row r="277" spans="2:20" s="18" customFormat="1" ht="39.950000000000003" customHeight="1">
      <c r="B277" s="250"/>
      <c r="C277" s="269"/>
      <c r="D277" s="270"/>
      <c r="E277" s="270"/>
      <c r="F277" s="271"/>
      <c r="G277" s="272"/>
      <c r="H277" s="273"/>
      <c r="I277" s="273"/>
      <c r="J277" s="273"/>
      <c r="K277" s="273"/>
      <c r="L277" s="273"/>
      <c r="M277" s="273"/>
      <c r="N277" s="274"/>
      <c r="O277" s="49">
        <f ca="1">IF(N277="",((TODAY()-Brukerregistrering!$F277)/30),(YEAR(N277)-YEAR(Brukerregistrering!$F277))*12+MONTH(N277)-MONTH(Brukerregistrering!$F277))</f>
        <v>1518.8666666666666</v>
      </c>
      <c r="P277" s="124" t="e">
        <f>IF(Målinger!$F$4='brukerregistrering-støtteark'!$B$21,#REF!-Brukerregistrering!Q277,gevinst_bruker_nullp!#REF!-Brukerregistrering!Q277)</f>
        <v>#REF!</v>
      </c>
      <c r="Q277" s="125">
        <f>IF(Brukerregistrering!$F277="",0,'Kostnader teknologi'!J278)</f>
        <v>0</v>
      </c>
      <c r="R277" s="456"/>
      <c r="S277" s="456"/>
      <c r="T277" s="250"/>
    </row>
    <row r="278" spans="2:20" s="18" customFormat="1" ht="39.950000000000003" customHeight="1">
      <c r="B278" s="250"/>
      <c r="C278" s="263"/>
      <c r="D278" s="264"/>
      <c r="E278" s="264"/>
      <c r="F278" s="265"/>
      <c r="G278" s="266"/>
      <c r="H278" s="267"/>
      <c r="I278" s="267"/>
      <c r="J278" s="267"/>
      <c r="K278" s="267"/>
      <c r="L278" s="267"/>
      <c r="M278" s="267"/>
      <c r="N278" s="268"/>
      <c r="O278" s="49">
        <f ca="1">IF(N278="",((TODAY()-Brukerregistrering!$F278)/30),(YEAR(N278)-YEAR(Brukerregistrering!$F278))*12+MONTH(N278)-MONTH(Brukerregistrering!$F278))</f>
        <v>1518.8666666666666</v>
      </c>
      <c r="P278" s="124" t="e">
        <f>IF(Målinger!$F$4='brukerregistrering-støtteark'!$B$21,#REF!-Brukerregistrering!Q278,gevinst_bruker_nullp!#REF!-Brukerregistrering!Q278)</f>
        <v>#REF!</v>
      </c>
      <c r="Q278" s="125">
        <f>IF(Brukerregistrering!$F278="",0,'Kostnader teknologi'!J279)</f>
        <v>0</v>
      </c>
      <c r="R278" s="456"/>
      <c r="S278" s="456"/>
      <c r="T278" s="250"/>
    </row>
    <row r="279" spans="2:20" s="18" customFormat="1" ht="39.950000000000003" customHeight="1">
      <c r="B279" s="250"/>
      <c r="C279" s="269"/>
      <c r="D279" s="270"/>
      <c r="E279" s="270"/>
      <c r="F279" s="271"/>
      <c r="G279" s="272"/>
      <c r="H279" s="273"/>
      <c r="I279" s="273"/>
      <c r="J279" s="273"/>
      <c r="K279" s="273"/>
      <c r="L279" s="273"/>
      <c r="M279" s="273"/>
      <c r="N279" s="274"/>
      <c r="O279" s="49">
        <f ca="1">IF(N279="",((TODAY()-Brukerregistrering!$F279)/30),(YEAR(N279)-YEAR(Brukerregistrering!$F279))*12+MONTH(N279)-MONTH(Brukerregistrering!$F279))</f>
        <v>1518.8666666666666</v>
      </c>
      <c r="P279" s="124" t="e">
        <f>IF(Målinger!$F$4='brukerregistrering-støtteark'!$B$21,#REF!-Brukerregistrering!Q279,gevinst_bruker_nullp!#REF!-Brukerregistrering!Q279)</f>
        <v>#REF!</v>
      </c>
      <c r="Q279" s="125">
        <f>IF(Brukerregistrering!$F279="",0,'Kostnader teknologi'!J280)</f>
        <v>0</v>
      </c>
      <c r="R279" s="456"/>
      <c r="S279" s="456"/>
      <c r="T279" s="250"/>
    </row>
    <row r="280" spans="2:20" s="18" customFormat="1" ht="39.950000000000003" customHeight="1">
      <c r="B280" s="250"/>
      <c r="C280" s="263"/>
      <c r="D280" s="264"/>
      <c r="E280" s="264"/>
      <c r="F280" s="265"/>
      <c r="G280" s="266"/>
      <c r="H280" s="267"/>
      <c r="I280" s="267"/>
      <c r="J280" s="267"/>
      <c r="K280" s="267"/>
      <c r="L280" s="267"/>
      <c r="M280" s="267"/>
      <c r="N280" s="268"/>
      <c r="O280" s="49">
        <f ca="1">IF(N280="",((TODAY()-Brukerregistrering!$F280)/30),(YEAR(N280)-YEAR(Brukerregistrering!$F280))*12+MONTH(N280)-MONTH(Brukerregistrering!$F280))</f>
        <v>1518.8666666666666</v>
      </c>
      <c r="P280" s="124" t="e">
        <f>IF(Målinger!$F$4='brukerregistrering-støtteark'!$B$21,#REF!-Brukerregistrering!Q280,gevinst_bruker_nullp!#REF!-Brukerregistrering!Q280)</f>
        <v>#REF!</v>
      </c>
      <c r="Q280" s="125">
        <f>IF(Brukerregistrering!$F280="",0,'Kostnader teknologi'!J281)</f>
        <v>0</v>
      </c>
      <c r="R280" s="456"/>
      <c r="S280" s="456"/>
      <c r="T280" s="250"/>
    </row>
    <row r="281" spans="2:20" s="18" customFormat="1" ht="39.950000000000003" customHeight="1">
      <c r="B281" s="250"/>
      <c r="C281" s="269"/>
      <c r="D281" s="270"/>
      <c r="E281" s="270"/>
      <c r="F281" s="271"/>
      <c r="G281" s="272"/>
      <c r="H281" s="273"/>
      <c r="I281" s="273"/>
      <c r="J281" s="273"/>
      <c r="K281" s="273"/>
      <c r="L281" s="273"/>
      <c r="M281" s="273"/>
      <c r="N281" s="274"/>
      <c r="O281" s="49">
        <f ca="1">IF(N281="",((TODAY()-Brukerregistrering!$F281)/30),(YEAR(N281)-YEAR(Brukerregistrering!$F281))*12+MONTH(N281)-MONTH(Brukerregistrering!$F281))</f>
        <v>1518.8666666666666</v>
      </c>
      <c r="P281" s="124" t="e">
        <f>IF(Målinger!$F$4='brukerregistrering-støtteark'!$B$21,#REF!-Brukerregistrering!Q281,gevinst_bruker_nullp!#REF!-Brukerregistrering!Q281)</f>
        <v>#REF!</v>
      </c>
      <c r="Q281" s="125">
        <f>IF(Brukerregistrering!$F281="",0,'Kostnader teknologi'!J282)</f>
        <v>0</v>
      </c>
      <c r="R281" s="456"/>
      <c r="S281" s="456"/>
      <c r="T281" s="250"/>
    </row>
    <row r="282" spans="2:20" s="18" customFormat="1" ht="39.950000000000003" customHeight="1">
      <c r="B282" s="250"/>
      <c r="C282" s="263"/>
      <c r="D282" s="264"/>
      <c r="E282" s="264"/>
      <c r="F282" s="265"/>
      <c r="G282" s="266"/>
      <c r="H282" s="267"/>
      <c r="I282" s="267"/>
      <c r="J282" s="267"/>
      <c r="K282" s="267"/>
      <c r="L282" s="267"/>
      <c r="M282" s="267"/>
      <c r="N282" s="268"/>
      <c r="O282" s="49">
        <f ca="1">IF(N282="",((TODAY()-Brukerregistrering!$F282)/30),(YEAR(N282)-YEAR(Brukerregistrering!$F282))*12+MONTH(N282)-MONTH(Brukerregistrering!$F282))</f>
        <v>1518.8666666666666</v>
      </c>
      <c r="P282" s="124" t="e">
        <f>IF(Målinger!$F$4='brukerregistrering-støtteark'!$B$21,#REF!-Brukerregistrering!Q282,gevinst_bruker_nullp!#REF!-Brukerregistrering!Q282)</f>
        <v>#REF!</v>
      </c>
      <c r="Q282" s="125">
        <f>IF(Brukerregistrering!$F282="",0,'Kostnader teknologi'!J283)</f>
        <v>0</v>
      </c>
      <c r="R282" s="456"/>
      <c r="S282" s="456"/>
      <c r="T282" s="250"/>
    </row>
    <row r="283" spans="2:20" s="18" customFormat="1" ht="39.950000000000003" customHeight="1">
      <c r="B283" s="250"/>
      <c r="C283" s="269"/>
      <c r="D283" s="270"/>
      <c r="E283" s="270"/>
      <c r="F283" s="271"/>
      <c r="G283" s="272"/>
      <c r="H283" s="273"/>
      <c r="I283" s="273"/>
      <c r="J283" s="273"/>
      <c r="K283" s="273"/>
      <c r="L283" s="273"/>
      <c r="M283" s="273"/>
      <c r="N283" s="274"/>
      <c r="O283" s="49">
        <f ca="1">IF(N283="",((TODAY()-Brukerregistrering!$F283)/30),(YEAR(N283)-YEAR(Brukerregistrering!$F283))*12+MONTH(N283)-MONTH(Brukerregistrering!$F283))</f>
        <v>1518.8666666666666</v>
      </c>
      <c r="P283" s="124" t="e">
        <f>IF(Målinger!$F$4='brukerregistrering-støtteark'!$B$21,#REF!-Brukerregistrering!Q283,gevinst_bruker_nullp!#REF!-Brukerregistrering!Q283)</f>
        <v>#REF!</v>
      </c>
      <c r="Q283" s="125">
        <f>IF(Brukerregistrering!$F283="",0,'Kostnader teknologi'!J284)</f>
        <v>0</v>
      </c>
      <c r="R283" s="456"/>
      <c r="S283" s="456"/>
      <c r="T283" s="250"/>
    </row>
    <row r="284" spans="2:20" s="18" customFormat="1" ht="39.950000000000003" customHeight="1">
      <c r="B284" s="250"/>
      <c r="C284" s="263"/>
      <c r="D284" s="264"/>
      <c r="E284" s="264"/>
      <c r="F284" s="265"/>
      <c r="G284" s="266"/>
      <c r="H284" s="267"/>
      <c r="I284" s="267"/>
      <c r="J284" s="267"/>
      <c r="K284" s="267"/>
      <c r="L284" s="267"/>
      <c r="M284" s="267"/>
      <c r="N284" s="268"/>
      <c r="O284" s="49">
        <f ca="1">IF(N284="",((TODAY()-Brukerregistrering!$F284)/30),(YEAR(N284)-YEAR(Brukerregistrering!$F284))*12+MONTH(N284)-MONTH(Brukerregistrering!$F284))</f>
        <v>1518.8666666666666</v>
      </c>
      <c r="P284" s="124" t="e">
        <f>IF(Målinger!$F$4='brukerregistrering-støtteark'!$B$21,#REF!-Brukerregistrering!Q284,gevinst_bruker_nullp!#REF!-Brukerregistrering!Q284)</f>
        <v>#REF!</v>
      </c>
      <c r="Q284" s="125">
        <f>IF(Brukerregistrering!$F284="",0,'Kostnader teknologi'!J285)</f>
        <v>0</v>
      </c>
      <c r="R284" s="456"/>
      <c r="S284" s="456"/>
      <c r="T284" s="250"/>
    </row>
    <row r="285" spans="2:20" s="18" customFormat="1" ht="39.950000000000003" customHeight="1">
      <c r="B285" s="250"/>
      <c r="C285" s="269"/>
      <c r="D285" s="270"/>
      <c r="E285" s="270"/>
      <c r="F285" s="271"/>
      <c r="G285" s="272"/>
      <c r="H285" s="273"/>
      <c r="I285" s="273"/>
      <c r="J285" s="273"/>
      <c r="K285" s="273"/>
      <c r="L285" s="273"/>
      <c r="M285" s="273"/>
      <c r="N285" s="274"/>
      <c r="O285" s="49">
        <f ca="1">IF(N285="",((TODAY()-Brukerregistrering!$F285)/30),(YEAR(N285)-YEAR(Brukerregistrering!$F285))*12+MONTH(N285)-MONTH(Brukerregistrering!$F285))</f>
        <v>1518.8666666666666</v>
      </c>
      <c r="P285" s="124" t="e">
        <f>IF(Målinger!$F$4='brukerregistrering-støtteark'!$B$21,#REF!-Brukerregistrering!Q285,gevinst_bruker_nullp!#REF!-Brukerregistrering!Q285)</f>
        <v>#REF!</v>
      </c>
      <c r="Q285" s="125">
        <f>IF(Brukerregistrering!$F285="",0,'Kostnader teknologi'!J286)</f>
        <v>0</v>
      </c>
      <c r="R285" s="456"/>
      <c r="S285" s="456"/>
      <c r="T285" s="250"/>
    </row>
    <row r="286" spans="2:20" s="18" customFormat="1" ht="39.950000000000003" customHeight="1">
      <c r="B286" s="250"/>
      <c r="C286" s="263"/>
      <c r="D286" s="264"/>
      <c r="E286" s="264"/>
      <c r="F286" s="265"/>
      <c r="G286" s="266"/>
      <c r="H286" s="267"/>
      <c r="I286" s="267"/>
      <c r="J286" s="267"/>
      <c r="K286" s="267"/>
      <c r="L286" s="267"/>
      <c r="M286" s="267"/>
      <c r="N286" s="268"/>
      <c r="O286" s="49">
        <f ca="1">IF(N286="",((TODAY()-Brukerregistrering!$F286)/30),(YEAR(N286)-YEAR(Brukerregistrering!$F286))*12+MONTH(N286)-MONTH(Brukerregistrering!$F286))</f>
        <v>1518.8666666666666</v>
      </c>
      <c r="P286" s="124" t="e">
        <f>IF(Målinger!$F$4='brukerregistrering-støtteark'!$B$21,#REF!-Brukerregistrering!Q286,gevinst_bruker_nullp!#REF!-Brukerregistrering!Q286)</f>
        <v>#REF!</v>
      </c>
      <c r="Q286" s="125">
        <f>IF(Brukerregistrering!$F286="",0,'Kostnader teknologi'!J287)</f>
        <v>0</v>
      </c>
      <c r="R286" s="456"/>
      <c r="S286" s="456"/>
      <c r="T286" s="250"/>
    </row>
    <row r="287" spans="2:20" s="18" customFormat="1" ht="39.950000000000003" customHeight="1">
      <c r="B287" s="250"/>
      <c r="C287" s="269"/>
      <c r="D287" s="270"/>
      <c r="E287" s="270"/>
      <c r="F287" s="271"/>
      <c r="G287" s="272"/>
      <c r="H287" s="273"/>
      <c r="I287" s="273"/>
      <c r="J287" s="273"/>
      <c r="K287" s="273"/>
      <c r="L287" s="273"/>
      <c r="M287" s="273"/>
      <c r="N287" s="274"/>
      <c r="O287" s="49">
        <f ca="1">IF(N287="",((TODAY()-Brukerregistrering!$F287)/30),(YEAR(N287)-YEAR(Brukerregistrering!$F287))*12+MONTH(N287)-MONTH(Brukerregistrering!$F287))</f>
        <v>1518.8666666666666</v>
      </c>
      <c r="P287" s="124" t="e">
        <f>IF(Målinger!$F$4='brukerregistrering-støtteark'!$B$21,#REF!-Brukerregistrering!Q287,gevinst_bruker_nullp!#REF!-Brukerregistrering!Q287)</f>
        <v>#REF!</v>
      </c>
      <c r="Q287" s="125">
        <f>IF(Brukerregistrering!$F287="",0,'Kostnader teknologi'!J288)</f>
        <v>0</v>
      </c>
      <c r="R287" s="456"/>
      <c r="S287" s="456"/>
      <c r="T287" s="250"/>
    </row>
    <row r="288" spans="2:20" s="18" customFormat="1" ht="39.950000000000003" customHeight="1">
      <c r="B288" s="250"/>
      <c r="C288" s="263"/>
      <c r="D288" s="264"/>
      <c r="E288" s="264"/>
      <c r="F288" s="265"/>
      <c r="G288" s="266"/>
      <c r="H288" s="267"/>
      <c r="I288" s="267"/>
      <c r="J288" s="267"/>
      <c r="K288" s="267"/>
      <c r="L288" s="267"/>
      <c r="M288" s="267"/>
      <c r="N288" s="268"/>
      <c r="O288" s="49">
        <f ca="1">IF(N288="",((TODAY()-Brukerregistrering!$F288)/30),(YEAR(N288)-YEAR(Brukerregistrering!$F288))*12+MONTH(N288)-MONTH(Brukerregistrering!$F288))</f>
        <v>1518.8666666666666</v>
      </c>
      <c r="P288" s="124" t="e">
        <f>IF(Målinger!$F$4='brukerregistrering-støtteark'!$B$21,#REF!-Brukerregistrering!Q288,gevinst_bruker_nullp!#REF!-Brukerregistrering!Q288)</f>
        <v>#REF!</v>
      </c>
      <c r="Q288" s="125">
        <f>IF(Brukerregistrering!$F288="",0,'Kostnader teknologi'!J289)</f>
        <v>0</v>
      </c>
      <c r="R288" s="456"/>
      <c r="S288" s="456"/>
      <c r="T288" s="250"/>
    </row>
    <row r="289" spans="2:20" s="18" customFormat="1" ht="39.950000000000003" customHeight="1">
      <c r="B289" s="250"/>
      <c r="C289" s="269"/>
      <c r="D289" s="270"/>
      <c r="E289" s="270"/>
      <c r="F289" s="271"/>
      <c r="G289" s="272"/>
      <c r="H289" s="273"/>
      <c r="I289" s="273"/>
      <c r="J289" s="273"/>
      <c r="K289" s="273"/>
      <c r="L289" s="273"/>
      <c r="M289" s="273"/>
      <c r="N289" s="274"/>
      <c r="O289" s="49">
        <f ca="1">IF(N289="",((TODAY()-Brukerregistrering!$F289)/30),(YEAR(N289)-YEAR(Brukerregistrering!$F289))*12+MONTH(N289)-MONTH(Brukerregistrering!$F289))</f>
        <v>1518.8666666666666</v>
      </c>
      <c r="P289" s="124" t="e">
        <f>IF(Målinger!$F$4='brukerregistrering-støtteark'!$B$21,#REF!-Brukerregistrering!Q289,gevinst_bruker_nullp!#REF!-Brukerregistrering!Q289)</f>
        <v>#REF!</v>
      </c>
      <c r="Q289" s="125">
        <f>IF(Brukerregistrering!$F289="",0,'Kostnader teknologi'!J290)</f>
        <v>0</v>
      </c>
      <c r="R289" s="456"/>
      <c r="S289" s="456"/>
      <c r="T289" s="250"/>
    </row>
    <row r="290" spans="2:20" s="18" customFormat="1" ht="39.950000000000003" customHeight="1">
      <c r="B290" s="250"/>
      <c r="C290" s="263"/>
      <c r="D290" s="264"/>
      <c r="E290" s="264"/>
      <c r="F290" s="265"/>
      <c r="G290" s="266"/>
      <c r="H290" s="267"/>
      <c r="I290" s="267"/>
      <c r="J290" s="267"/>
      <c r="K290" s="267"/>
      <c r="L290" s="267"/>
      <c r="M290" s="267"/>
      <c r="N290" s="268"/>
      <c r="O290" s="49">
        <f ca="1">IF(N290="",((TODAY()-Brukerregistrering!$F290)/30),(YEAR(N290)-YEAR(Brukerregistrering!$F290))*12+MONTH(N290)-MONTH(Brukerregistrering!$F290))</f>
        <v>1518.8666666666666</v>
      </c>
      <c r="P290" s="124" t="e">
        <f>IF(Målinger!$F$4='brukerregistrering-støtteark'!$B$21,#REF!-Brukerregistrering!Q290,gevinst_bruker_nullp!#REF!-Brukerregistrering!Q290)</f>
        <v>#REF!</v>
      </c>
      <c r="Q290" s="125">
        <f>IF(Brukerregistrering!$F290="",0,'Kostnader teknologi'!J291)</f>
        <v>0</v>
      </c>
      <c r="R290" s="456"/>
      <c r="S290" s="456"/>
      <c r="T290" s="250"/>
    </row>
    <row r="291" spans="2:20" s="18" customFormat="1" ht="39.950000000000003" customHeight="1">
      <c r="B291" s="250"/>
      <c r="C291" s="269"/>
      <c r="D291" s="270"/>
      <c r="E291" s="270"/>
      <c r="F291" s="271"/>
      <c r="G291" s="272"/>
      <c r="H291" s="273"/>
      <c r="I291" s="273"/>
      <c r="J291" s="273"/>
      <c r="K291" s="273"/>
      <c r="L291" s="273"/>
      <c r="M291" s="273"/>
      <c r="N291" s="274"/>
      <c r="O291" s="49">
        <f ca="1">IF(N291="",((TODAY()-Brukerregistrering!$F291)/30),(YEAR(N291)-YEAR(Brukerregistrering!$F291))*12+MONTH(N291)-MONTH(Brukerregistrering!$F291))</f>
        <v>1518.8666666666666</v>
      </c>
      <c r="P291" s="124" t="e">
        <f>IF(Målinger!$F$4='brukerregistrering-støtteark'!$B$21,#REF!-Brukerregistrering!Q291,gevinst_bruker_nullp!#REF!-Brukerregistrering!Q291)</f>
        <v>#REF!</v>
      </c>
      <c r="Q291" s="125">
        <f>IF(Brukerregistrering!$F291="",0,'Kostnader teknologi'!J292)</f>
        <v>0</v>
      </c>
      <c r="R291" s="456"/>
      <c r="S291" s="456"/>
      <c r="T291" s="250"/>
    </row>
    <row r="292" spans="2:20" s="18" customFormat="1" ht="39.950000000000003" customHeight="1">
      <c r="B292" s="250"/>
      <c r="C292" s="263"/>
      <c r="D292" s="264"/>
      <c r="E292" s="264"/>
      <c r="F292" s="265"/>
      <c r="G292" s="266"/>
      <c r="H292" s="267"/>
      <c r="I292" s="267"/>
      <c r="J292" s="267"/>
      <c r="K292" s="267"/>
      <c r="L292" s="267"/>
      <c r="M292" s="267"/>
      <c r="N292" s="268"/>
      <c r="O292" s="49">
        <f ca="1">IF(N292="",((TODAY()-Brukerregistrering!$F292)/30),(YEAR(N292)-YEAR(Brukerregistrering!$F292))*12+MONTH(N292)-MONTH(Brukerregistrering!$F292))</f>
        <v>1518.8666666666666</v>
      </c>
      <c r="P292" s="124" t="e">
        <f>IF(Målinger!$F$4='brukerregistrering-støtteark'!$B$21,#REF!-Brukerregistrering!Q292,gevinst_bruker_nullp!#REF!-Brukerregistrering!Q292)</f>
        <v>#REF!</v>
      </c>
      <c r="Q292" s="125">
        <f>IF(Brukerregistrering!$F292="",0,'Kostnader teknologi'!J293)</f>
        <v>0</v>
      </c>
      <c r="R292" s="456"/>
      <c r="S292" s="456"/>
      <c r="T292" s="250"/>
    </row>
    <row r="293" spans="2:20" s="18" customFormat="1" ht="39.950000000000003" customHeight="1">
      <c r="B293" s="250"/>
      <c r="C293" s="269"/>
      <c r="D293" s="270"/>
      <c r="E293" s="270"/>
      <c r="F293" s="271"/>
      <c r="G293" s="272"/>
      <c r="H293" s="273"/>
      <c r="I293" s="273"/>
      <c r="J293" s="273"/>
      <c r="K293" s="273"/>
      <c r="L293" s="273"/>
      <c r="M293" s="273"/>
      <c r="N293" s="274"/>
      <c r="O293" s="49">
        <f ca="1">IF(N293="",((TODAY()-Brukerregistrering!$F293)/30),(YEAR(N293)-YEAR(Brukerregistrering!$F293))*12+MONTH(N293)-MONTH(Brukerregistrering!$F293))</f>
        <v>1518.8666666666666</v>
      </c>
      <c r="P293" s="124" t="e">
        <f>IF(Målinger!$F$4='brukerregistrering-støtteark'!$B$21,#REF!-Brukerregistrering!Q293,gevinst_bruker_nullp!#REF!-Brukerregistrering!Q293)</f>
        <v>#REF!</v>
      </c>
      <c r="Q293" s="125">
        <f>IF(Brukerregistrering!$F293="",0,'Kostnader teknologi'!J294)</f>
        <v>0</v>
      </c>
      <c r="R293" s="456"/>
      <c r="S293" s="456"/>
      <c r="T293" s="250"/>
    </row>
    <row r="294" spans="2:20" s="18" customFormat="1" ht="39.950000000000003" customHeight="1">
      <c r="B294" s="250"/>
      <c r="C294" s="263"/>
      <c r="D294" s="264"/>
      <c r="E294" s="264"/>
      <c r="F294" s="265"/>
      <c r="G294" s="266"/>
      <c r="H294" s="267"/>
      <c r="I294" s="267"/>
      <c r="J294" s="267"/>
      <c r="K294" s="267"/>
      <c r="L294" s="267"/>
      <c r="M294" s="267"/>
      <c r="N294" s="268"/>
      <c r="O294" s="49">
        <f ca="1">IF(N294="",((TODAY()-Brukerregistrering!$F294)/30),(YEAR(N294)-YEAR(Brukerregistrering!$F294))*12+MONTH(N294)-MONTH(Brukerregistrering!$F294))</f>
        <v>1518.8666666666666</v>
      </c>
      <c r="P294" s="124" t="e">
        <f>IF(Målinger!$F$4='brukerregistrering-støtteark'!$B$21,#REF!-Brukerregistrering!Q294,gevinst_bruker_nullp!#REF!-Brukerregistrering!Q294)</f>
        <v>#REF!</v>
      </c>
      <c r="Q294" s="125">
        <f>IF(Brukerregistrering!$F294="",0,'Kostnader teknologi'!J295)</f>
        <v>0</v>
      </c>
      <c r="R294" s="456"/>
      <c r="S294" s="456"/>
      <c r="T294" s="250"/>
    </row>
    <row r="295" spans="2:20" s="18" customFormat="1" ht="39.950000000000003" customHeight="1">
      <c r="B295" s="250"/>
      <c r="C295" s="269"/>
      <c r="D295" s="270"/>
      <c r="E295" s="270"/>
      <c r="F295" s="271"/>
      <c r="G295" s="272"/>
      <c r="H295" s="273"/>
      <c r="I295" s="273"/>
      <c r="J295" s="273"/>
      <c r="K295" s="273"/>
      <c r="L295" s="273"/>
      <c r="M295" s="273"/>
      <c r="N295" s="274"/>
      <c r="O295" s="49">
        <f ca="1">IF(N295="",((TODAY()-Brukerregistrering!$F295)/30),(YEAR(N295)-YEAR(Brukerregistrering!$F295))*12+MONTH(N295)-MONTH(Brukerregistrering!$F295))</f>
        <v>1518.8666666666666</v>
      </c>
      <c r="P295" s="124" t="e">
        <f>IF(Målinger!$F$4='brukerregistrering-støtteark'!$B$21,#REF!-Brukerregistrering!Q295,gevinst_bruker_nullp!#REF!-Brukerregistrering!Q295)</f>
        <v>#REF!</v>
      </c>
      <c r="Q295" s="125">
        <f>IF(Brukerregistrering!$F295="",0,'Kostnader teknologi'!J296)</f>
        <v>0</v>
      </c>
      <c r="R295" s="456"/>
      <c r="S295" s="456"/>
      <c r="T295" s="250"/>
    </row>
    <row r="296" spans="2:20" s="18" customFormat="1" ht="39.950000000000003" customHeight="1">
      <c r="B296" s="250"/>
      <c r="C296" s="263"/>
      <c r="D296" s="264"/>
      <c r="E296" s="264"/>
      <c r="F296" s="265"/>
      <c r="G296" s="266"/>
      <c r="H296" s="267"/>
      <c r="I296" s="267"/>
      <c r="J296" s="267"/>
      <c r="K296" s="267"/>
      <c r="L296" s="267"/>
      <c r="M296" s="267"/>
      <c r="N296" s="268"/>
      <c r="O296" s="49">
        <f ca="1">IF(N296="",((TODAY()-Brukerregistrering!$F296)/30),(YEAR(N296)-YEAR(Brukerregistrering!$F296))*12+MONTH(N296)-MONTH(Brukerregistrering!$F296))</f>
        <v>1518.8666666666666</v>
      </c>
      <c r="P296" s="124" t="e">
        <f>IF(Målinger!$F$4='brukerregistrering-støtteark'!$B$21,#REF!-Brukerregistrering!Q296,gevinst_bruker_nullp!#REF!-Brukerregistrering!Q296)</f>
        <v>#REF!</v>
      </c>
      <c r="Q296" s="125">
        <f>IF(Brukerregistrering!$F296="",0,'Kostnader teknologi'!J297)</f>
        <v>0</v>
      </c>
      <c r="R296" s="456"/>
      <c r="S296" s="456"/>
      <c r="T296" s="250"/>
    </row>
    <row r="297" spans="2:20" s="18" customFormat="1" ht="39.950000000000003" customHeight="1">
      <c r="B297" s="250"/>
      <c r="C297" s="269"/>
      <c r="D297" s="270"/>
      <c r="E297" s="270"/>
      <c r="F297" s="271"/>
      <c r="G297" s="272"/>
      <c r="H297" s="273"/>
      <c r="I297" s="273"/>
      <c r="J297" s="273"/>
      <c r="K297" s="273"/>
      <c r="L297" s="273"/>
      <c r="M297" s="273"/>
      <c r="N297" s="274"/>
      <c r="O297" s="49">
        <f ca="1">IF(N297="",((TODAY()-Brukerregistrering!$F297)/30),(YEAR(N297)-YEAR(Brukerregistrering!$F297))*12+MONTH(N297)-MONTH(Brukerregistrering!$F297))</f>
        <v>1518.8666666666666</v>
      </c>
      <c r="P297" s="124" t="e">
        <f>IF(Målinger!$F$4='brukerregistrering-støtteark'!$B$21,#REF!-Brukerregistrering!Q297,gevinst_bruker_nullp!#REF!-Brukerregistrering!Q297)</f>
        <v>#REF!</v>
      </c>
      <c r="Q297" s="125">
        <f>IF(Brukerregistrering!$F297="",0,'Kostnader teknologi'!J298)</f>
        <v>0</v>
      </c>
      <c r="R297" s="456"/>
      <c r="S297" s="456"/>
      <c r="T297" s="250"/>
    </row>
    <row r="298" spans="2:20" s="18" customFormat="1" ht="39.950000000000003" customHeight="1">
      <c r="B298" s="250"/>
      <c r="C298" s="263"/>
      <c r="D298" s="264"/>
      <c r="E298" s="264"/>
      <c r="F298" s="265"/>
      <c r="G298" s="266"/>
      <c r="H298" s="267"/>
      <c r="I298" s="267"/>
      <c r="J298" s="267"/>
      <c r="K298" s="267"/>
      <c r="L298" s="267"/>
      <c r="M298" s="267"/>
      <c r="N298" s="268"/>
      <c r="O298" s="49">
        <f ca="1">IF(N298="",((TODAY()-Brukerregistrering!$F298)/30),(YEAR(N298)-YEAR(Brukerregistrering!$F298))*12+MONTH(N298)-MONTH(Brukerregistrering!$F298))</f>
        <v>1518.8666666666666</v>
      </c>
      <c r="P298" s="124" t="e">
        <f>IF(Målinger!$F$4='brukerregistrering-støtteark'!$B$21,#REF!-Brukerregistrering!Q298,gevinst_bruker_nullp!#REF!-Brukerregistrering!Q298)</f>
        <v>#REF!</v>
      </c>
      <c r="Q298" s="125">
        <f>IF(Brukerregistrering!$F298="",0,'Kostnader teknologi'!J299)</f>
        <v>0</v>
      </c>
      <c r="R298" s="456"/>
      <c r="S298" s="456"/>
      <c r="T298" s="250"/>
    </row>
    <row r="299" spans="2:20" s="18" customFormat="1" ht="39.950000000000003" customHeight="1">
      <c r="B299" s="250"/>
      <c r="C299" s="269"/>
      <c r="D299" s="270"/>
      <c r="E299" s="270"/>
      <c r="F299" s="271"/>
      <c r="G299" s="272"/>
      <c r="H299" s="273"/>
      <c r="I299" s="273"/>
      <c r="J299" s="273"/>
      <c r="K299" s="273"/>
      <c r="L299" s="273"/>
      <c r="M299" s="273"/>
      <c r="N299" s="274"/>
      <c r="O299" s="49">
        <f ca="1">IF(N299="",((TODAY()-Brukerregistrering!$F299)/30),(YEAR(N299)-YEAR(Brukerregistrering!$F299))*12+MONTH(N299)-MONTH(Brukerregistrering!$F299))</f>
        <v>1518.8666666666666</v>
      </c>
      <c r="P299" s="124" t="e">
        <f>IF(Målinger!$F$4='brukerregistrering-støtteark'!$B$21,#REF!-Brukerregistrering!Q299,gevinst_bruker_nullp!#REF!-Brukerregistrering!Q299)</f>
        <v>#REF!</v>
      </c>
      <c r="Q299" s="125">
        <f>IF(Brukerregistrering!$F299="",0,'Kostnader teknologi'!J300)</f>
        <v>0</v>
      </c>
      <c r="R299" s="456"/>
      <c r="S299" s="456"/>
      <c r="T299" s="250"/>
    </row>
    <row r="300" spans="2:20" s="18" customFormat="1" ht="39.950000000000003" customHeight="1">
      <c r="B300" s="250"/>
      <c r="C300" s="263"/>
      <c r="D300" s="264"/>
      <c r="E300" s="264"/>
      <c r="F300" s="265"/>
      <c r="G300" s="266"/>
      <c r="H300" s="267"/>
      <c r="I300" s="267"/>
      <c r="J300" s="267"/>
      <c r="K300" s="267"/>
      <c r="L300" s="267"/>
      <c r="M300" s="267"/>
      <c r="N300" s="268"/>
      <c r="O300" s="49">
        <f ca="1">IF(N300="",((TODAY()-Brukerregistrering!$F300)/30),(YEAR(N300)-YEAR(Brukerregistrering!$F300))*12+MONTH(N300)-MONTH(Brukerregistrering!$F300))</f>
        <v>1518.8666666666666</v>
      </c>
      <c r="P300" s="124" t="e">
        <f>IF(Målinger!$F$4='brukerregistrering-støtteark'!$B$21,#REF!-Brukerregistrering!Q300,gevinst_bruker_nullp!#REF!-Brukerregistrering!Q300)</f>
        <v>#REF!</v>
      </c>
      <c r="Q300" s="125">
        <f>IF(Brukerregistrering!$F300="",0,'Kostnader teknologi'!J301)</f>
        <v>0</v>
      </c>
      <c r="R300" s="456"/>
      <c r="S300" s="456"/>
      <c r="T300" s="250"/>
    </row>
    <row r="301" spans="2:20" s="18" customFormat="1" ht="39.950000000000003" customHeight="1" thickBot="1">
      <c r="B301" s="250"/>
      <c r="C301" s="269"/>
      <c r="D301" s="270"/>
      <c r="E301" s="270"/>
      <c r="F301" s="271"/>
      <c r="G301" s="272"/>
      <c r="H301" s="273"/>
      <c r="I301" s="273"/>
      <c r="J301" s="273"/>
      <c r="K301" s="273"/>
      <c r="L301" s="273"/>
      <c r="M301" s="273"/>
      <c r="N301" s="274"/>
      <c r="O301" s="49">
        <f ca="1">IF(N301="",((TODAY()-Brukerregistrering!$F301)/30),(YEAR(N301)-YEAR(Brukerregistrering!$F301))*12+MONTH(N301)-MONTH(Brukerregistrering!$F301))</f>
        <v>1518.8666666666666</v>
      </c>
      <c r="P301" s="124" t="e">
        <f>IF(Målinger!$F$4='brukerregistrering-støtteark'!$B$21,#REF!-Brukerregistrering!Q301,gevinst_bruker_nullp!#REF!-Brukerregistrering!Q301)</f>
        <v>#REF!</v>
      </c>
      <c r="Q301" s="126">
        <f>IF(Brukerregistrering!$F301="",0,'Kostnader teknologi'!J302)</f>
        <v>0</v>
      </c>
      <c r="R301" s="456"/>
      <c r="S301" s="456"/>
      <c r="T301" s="250"/>
    </row>
    <row r="302" spans="2:20" s="128" customFormat="1" ht="39.950000000000003" customHeight="1">
      <c r="B302" s="250"/>
      <c r="C302" s="263"/>
      <c r="D302" s="264"/>
      <c r="E302" s="264"/>
      <c r="F302" s="265"/>
      <c r="G302" s="266"/>
      <c r="H302" s="267"/>
      <c r="I302" s="267"/>
      <c r="J302" s="267"/>
      <c r="K302" s="267"/>
      <c r="L302" s="267"/>
      <c r="M302" s="267"/>
      <c r="N302" s="268"/>
      <c r="O302" s="50"/>
      <c r="P302" s="119" t="e">
        <f>SUM(P7:P301)</f>
        <v>#REF!</v>
      </c>
      <c r="Q302" s="127"/>
      <c r="R302" s="250"/>
      <c r="S302" s="250"/>
      <c r="T302" s="250"/>
    </row>
    <row r="303" spans="2:20" s="51" customFormat="1" ht="39.950000000000003" customHeight="1">
      <c r="B303" s="17"/>
      <c r="C303" s="269"/>
      <c r="D303" s="270"/>
      <c r="E303" s="270"/>
      <c r="F303" s="271"/>
      <c r="G303" s="272"/>
      <c r="H303" s="273"/>
      <c r="I303" s="273"/>
      <c r="J303" s="273"/>
      <c r="K303" s="273"/>
      <c r="L303" s="273"/>
      <c r="M303" s="273"/>
      <c r="N303" s="274"/>
      <c r="O303" s="52"/>
      <c r="P303" s="52"/>
      <c r="Q303" s="53"/>
      <c r="R303" s="457"/>
      <c r="S303" s="457"/>
      <c r="T303" s="17"/>
    </row>
    <row r="304" spans="2:20" s="51" customFormat="1" ht="39.950000000000003" customHeight="1">
      <c r="B304" s="17"/>
      <c r="C304" s="263"/>
      <c r="D304" s="264"/>
      <c r="E304" s="264"/>
      <c r="F304" s="265"/>
      <c r="G304" s="266"/>
      <c r="H304" s="267"/>
      <c r="I304" s="267"/>
      <c r="J304" s="267"/>
      <c r="K304" s="267"/>
      <c r="L304" s="267"/>
      <c r="M304" s="267"/>
      <c r="N304" s="268"/>
      <c r="O304" s="52"/>
      <c r="P304" s="52"/>
      <c r="Q304" s="53"/>
      <c r="R304" s="457"/>
      <c r="S304" s="457"/>
      <c r="T304" s="17"/>
    </row>
    <row r="305" spans="2:19" ht="39.950000000000003" customHeight="1">
      <c r="B305" s="17"/>
      <c r="C305" s="269"/>
      <c r="D305" s="270"/>
      <c r="E305" s="270"/>
      <c r="F305" s="271"/>
      <c r="G305" s="272"/>
      <c r="H305" s="273"/>
      <c r="I305" s="273"/>
      <c r="J305" s="273"/>
      <c r="K305" s="273"/>
      <c r="L305" s="273"/>
      <c r="M305" s="273"/>
      <c r="N305" s="274"/>
      <c r="R305" s="17"/>
      <c r="S305" s="17"/>
    </row>
    <row r="306" spans="2:19" ht="14.45" hidden="1" customHeight="1"/>
    <row r="307" spans="2:19" ht="14.45" hidden="1" customHeight="1"/>
    <row r="308" spans="2:19" ht="14.45" hidden="1" customHeight="1"/>
    <row r="309" spans="2:19" ht="14.45" hidden="1" customHeight="1"/>
    <row r="310" spans="2:19" ht="14.45" hidden="1" customHeight="1"/>
  </sheetData>
  <mergeCells count="4">
    <mergeCell ref="D4:E4"/>
    <mergeCell ref="C2:N3"/>
    <mergeCell ref="G4:K4"/>
    <mergeCell ref="O5:Q5"/>
  </mergeCells>
  <dataValidations count="4">
    <dataValidation type="whole" allowBlank="1" showInputMessage="1" showErrorMessage="1" sqref="G7:G305" xr:uid="{0C9B0E6F-713A-2A4B-AA8F-D4B517FBB6CA}">
      <formula1>0</formula1>
      <formula2>500</formula2>
    </dataValidation>
    <dataValidation type="date" allowBlank="1" showInputMessage="1" showErrorMessage="1" sqref="F7:F305" xr:uid="{8A29C2BB-5A8E-1F46-ACFE-6E071D721B3E}">
      <formula1>36526</formula1>
      <formula2>55134</formula2>
    </dataValidation>
    <dataValidation type="date" allowBlank="1" showInputMessage="1" showErrorMessage="1" sqref="N7:N305" xr:uid="{E41D22B8-A8AA-424C-A094-79F80127D56B}">
      <formula1>36526</formula1>
      <formula2>47847</formula2>
    </dataValidation>
    <dataValidation type="whole" allowBlank="1" showInputMessage="1" showErrorMessage="1" sqref="E7:E305" xr:uid="{63D95565-22FC-9840-9932-110DAAD646F3}">
      <formula1>1900</formula1>
      <formula2>2050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964DD55-FEF9-6040-B246-114032FACFA1}">
          <x14:formula1>
            <xm:f>'brukerregistrering-støtteark'!$B$11:$B$12</xm:f>
          </x14:formula1>
          <xm:sqref>D7:D305</xm:sqref>
        </x14:dataValidation>
        <x14:dataValidation type="list" allowBlank="1" showInputMessage="1" showErrorMessage="1" xr:uid="{5B6CD002-39C4-C44E-9DA2-B91216649753}">
          <x14:formula1>
            <xm:f>'brukerregistrering-støtteark'!$G$5:$G$11</xm:f>
          </x14:formula1>
          <xm:sqref>H7:H305</xm:sqref>
        </x14:dataValidation>
        <x14:dataValidation type="list" allowBlank="1" showInputMessage="1" showErrorMessage="1" xr:uid="{9DF4311E-CD22-F747-A339-5A41399D7562}">
          <x14:formula1>
            <xm:f>'brukerregistrering-støtteark'!$M$5:$M$21</xm:f>
          </x14:formula1>
          <xm:sqref>I7:M305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0243-FB5B-4936-B9A2-ADA60BF48D39}">
  <sheetPr codeName="Sheet4">
    <tabColor theme="9" tint="0.59999389629810485"/>
  </sheetPr>
  <dimension ref="A1:BB313"/>
  <sheetViews>
    <sheetView showGridLines="0" zoomScaleNormal="100" workbookViewId="0">
      <pane xSplit="3" ySplit="8" topLeftCell="D9" activePane="bottomRight" state="frozen"/>
      <selection pane="topRight" activeCell="R4" sqref="R4"/>
      <selection pane="bottomLeft" activeCell="R4" sqref="R4"/>
      <selection pane="bottomRight" sqref="A1:C2"/>
    </sheetView>
  </sheetViews>
  <sheetFormatPr defaultColWidth="0" defaultRowHeight="15" zeroHeight="1" outlineLevelRow="1"/>
  <cols>
    <col min="1" max="4" width="18.85546875" style="74" customWidth="1"/>
    <col min="5" max="5" width="21.42578125" style="74" customWidth="1"/>
    <col min="6" max="7" width="18.85546875" style="74" customWidth="1"/>
    <col min="8" max="8" width="24.140625" style="74" customWidth="1"/>
    <col min="9" max="15" width="18.85546875" style="74" customWidth="1"/>
    <col min="16" max="19" width="18.42578125" style="74" hidden="1" customWidth="1"/>
    <col min="20" max="26" width="18.42578125" style="74" customWidth="1"/>
    <col min="27" max="30" width="18.42578125" style="74" hidden="1" customWidth="1"/>
    <col min="31" max="37" width="18.42578125" style="74" customWidth="1"/>
    <col min="38" max="41" width="18.42578125" style="74" hidden="1" customWidth="1"/>
    <col min="42" max="48" width="18.42578125" style="74" customWidth="1"/>
    <col min="49" max="52" width="18.42578125" style="74" hidden="1" customWidth="1"/>
    <col min="53" max="53" width="0" style="74" hidden="1" customWidth="1"/>
    <col min="54" max="54" width="8.85546875" style="74" customWidth="1"/>
    <col min="55" max="16384" width="8.85546875" style="74" hidden="1"/>
  </cols>
  <sheetData>
    <row r="1" spans="1:52" ht="30" customHeight="1">
      <c r="A1" s="639" t="s">
        <v>10</v>
      </c>
      <c r="B1" s="639"/>
      <c r="C1" s="639"/>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row>
    <row r="2" spans="1:52" ht="30" customHeight="1">
      <c r="A2" s="640"/>
      <c r="B2" s="640"/>
      <c r="C2" s="640"/>
      <c r="D2" s="526" t="s">
        <v>103</v>
      </c>
      <c r="E2" s="527"/>
      <c r="F2" s="528"/>
      <c r="G2" s="531" t="s">
        <v>104</v>
      </c>
      <c r="H2" s="538"/>
      <c r="I2" s="539"/>
      <c r="J2" s="539"/>
      <c r="K2" s="540"/>
      <c r="L2" s="541"/>
      <c r="M2" s="77"/>
      <c r="N2" s="77"/>
      <c r="O2" s="77"/>
      <c r="P2" s="77"/>
      <c r="Q2" s="77"/>
      <c r="R2" s="77"/>
      <c r="S2" s="77"/>
      <c r="T2" s="76"/>
      <c r="U2" s="76"/>
      <c r="V2" s="76"/>
      <c r="W2" s="76"/>
      <c r="X2" s="76"/>
      <c r="Y2" s="77"/>
      <c r="Z2" s="77"/>
      <c r="AA2" s="77"/>
      <c r="AB2" s="77"/>
      <c r="AC2" s="77"/>
      <c r="AD2" s="77"/>
      <c r="AE2" s="76"/>
      <c r="AF2" s="76"/>
      <c r="AG2" s="76"/>
      <c r="AH2" s="76"/>
      <c r="AI2" s="76"/>
      <c r="AJ2" s="77"/>
      <c r="AK2" s="77"/>
      <c r="AL2" s="77"/>
      <c r="AM2" s="77"/>
      <c r="AN2" s="77"/>
      <c r="AO2" s="77"/>
      <c r="AP2" s="76"/>
      <c r="AQ2" s="76"/>
      <c r="AR2" s="76"/>
      <c r="AS2" s="76"/>
      <c r="AT2" s="76"/>
      <c r="AU2" s="77"/>
      <c r="AV2" s="77"/>
      <c r="AW2" s="77"/>
      <c r="AX2" s="77"/>
      <c r="AY2" s="77"/>
      <c r="AZ2" s="77"/>
    </row>
    <row r="3" spans="1:52" ht="30" customHeight="1">
      <c r="A3" s="533"/>
      <c r="B3" s="533"/>
      <c r="C3" s="533"/>
      <c r="D3" s="529" t="s">
        <v>105</v>
      </c>
      <c r="E3" s="530"/>
      <c r="F3" s="528"/>
      <c r="G3" s="531" t="s">
        <v>106</v>
      </c>
      <c r="H3" s="541"/>
      <c r="I3" s="539"/>
      <c r="J3" s="539"/>
      <c r="K3" s="540"/>
      <c r="L3" s="542"/>
      <c r="M3" s="77"/>
      <c r="N3" s="77"/>
      <c r="O3" s="77"/>
      <c r="P3" s="77"/>
      <c r="Q3" s="77"/>
      <c r="R3" s="77"/>
      <c r="S3" s="77"/>
      <c r="T3" s="76"/>
      <c r="U3" s="76"/>
      <c r="V3" s="76"/>
      <c r="W3" s="76"/>
      <c r="X3" s="76"/>
      <c r="Y3" s="77"/>
      <c r="Z3" s="77"/>
      <c r="AA3" s="77"/>
      <c r="AB3" s="77"/>
      <c r="AC3" s="77"/>
      <c r="AD3" s="77"/>
      <c r="AE3" s="76"/>
      <c r="AF3" s="76"/>
      <c r="AG3" s="76"/>
      <c r="AH3" s="76"/>
      <c r="AI3" s="76"/>
      <c r="AJ3" s="77"/>
      <c r="AK3" s="77"/>
      <c r="AL3" s="77"/>
      <c r="AM3" s="77"/>
      <c r="AN3" s="77"/>
      <c r="AO3" s="77"/>
      <c r="AP3" s="76"/>
      <c r="AQ3" s="76"/>
      <c r="AR3" s="76"/>
      <c r="AS3" s="76"/>
      <c r="AT3" s="76"/>
      <c r="AU3" s="77"/>
      <c r="AV3" s="77"/>
      <c r="AW3" s="77"/>
      <c r="AX3" s="77"/>
      <c r="AY3" s="77"/>
      <c r="AZ3" s="77"/>
    </row>
    <row r="4" spans="1:52" ht="9.9499999999999993" customHeight="1">
      <c r="A4" s="534"/>
      <c r="B4" s="534"/>
      <c r="C4" s="534"/>
      <c r="D4" s="536"/>
      <c r="F4" s="76"/>
      <c r="G4" s="532"/>
      <c r="H4" s="76"/>
      <c r="I4" s="84"/>
      <c r="J4" s="97"/>
      <c r="K4" s="79"/>
      <c r="M4" s="79"/>
      <c r="N4" s="79"/>
      <c r="O4" s="79"/>
      <c r="P4" s="79"/>
      <c r="Q4" s="79"/>
      <c r="R4" s="79"/>
      <c r="S4" s="79"/>
      <c r="T4" s="76"/>
      <c r="U4" s="76"/>
      <c r="V4" s="76"/>
      <c r="W4" s="76"/>
      <c r="X4" s="76"/>
      <c r="Y4" s="79"/>
      <c r="Z4" s="79"/>
      <c r="AA4" s="79"/>
      <c r="AB4" s="79"/>
      <c r="AC4" s="79"/>
      <c r="AD4" s="79"/>
      <c r="AE4" s="76"/>
      <c r="AF4" s="76"/>
      <c r="AG4" s="76"/>
      <c r="AH4" s="76"/>
      <c r="AI4" s="76"/>
      <c r="AJ4" s="79"/>
      <c r="AK4" s="79"/>
      <c r="AL4" s="79"/>
      <c r="AM4" s="79"/>
      <c r="AN4" s="79"/>
      <c r="AO4" s="79"/>
      <c r="AP4" s="76"/>
      <c r="AQ4" s="76"/>
      <c r="AR4" s="76"/>
      <c r="AS4" s="76"/>
      <c r="AT4" s="76"/>
      <c r="AU4" s="79"/>
      <c r="AV4" s="79"/>
      <c r="AW4" s="79"/>
      <c r="AX4" s="79"/>
      <c r="AY4" s="79"/>
      <c r="AZ4" s="79"/>
    </row>
    <row r="5" spans="1:52" ht="9.9499999999999993" customHeight="1" thickBot="1">
      <c r="A5" s="535"/>
      <c r="B5" s="535"/>
      <c r="C5" s="535"/>
      <c r="D5" s="537"/>
      <c r="F5" s="97"/>
      <c r="H5" s="97"/>
      <c r="J5" s="97"/>
      <c r="K5" s="79"/>
      <c r="M5" s="79"/>
      <c r="N5" s="79"/>
      <c r="O5" s="79"/>
      <c r="P5" s="79"/>
      <c r="Q5" s="79"/>
      <c r="R5" s="79"/>
      <c r="S5" s="79"/>
      <c r="T5" s="76"/>
      <c r="U5" s="76"/>
      <c r="V5" s="76"/>
      <c r="W5" s="76"/>
      <c r="X5" s="76"/>
      <c r="Y5" s="79"/>
      <c r="Z5" s="79"/>
      <c r="AA5" s="79"/>
      <c r="AB5" s="79"/>
      <c r="AC5" s="79"/>
      <c r="AD5" s="79"/>
      <c r="AE5" s="76"/>
      <c r="AF5" s="76"/>
      <c r="AG5" s="76"/>
      <c r="AH5" s="76"/>
      <c r="AI5" s="76"/>
      <c r="AJ5" s="79"/>
      <c r="AK5" s="79"/>
      <c r="AL5" s="79"/>
      <c r="AM5" s="79"/>
      <c r="AN5" s="79"/>
      <c r="AO5" s="79"/>
      <c r="AP5" s="76"/>
      <c r="AQ5" s="76"/>
      <c r="AR5" s="76"/>
      <c r="AS5" s="76"/>
      <c r="AT5" s="76"/>
      <c r="AU5" s="79"/>
      <c r="AV5" s="79"/>
      <c r="AW5" s="79"/>
      <c r="AX5" s="79"/>
      <c r="AY5" s="79"/>
      <c r="AZ5" s="79"/>
    </row>
    <row r="6" spans="1:52" ht="60" customHeight="1" thickBot="1">
      <c r="A6" s="650" t="s">
        <v>107</v>
      </c>
      <c r="B6" s="651"/>
      <c r="C6" s="652"/>
      <c r="D6" s="647" t="s">
        <v>108</v>
      </c>
      <c r="E6" s="648"/>
      <c r="F6" s="648"/>
      <c r="G6" s="648"/>
      <c r="H6" s="649"/>
      <c r="I6" s="647" t="s">
        <v>109</v>
      </c>
      <c r="J6" s="653"/>
      <c r="K6" s="653"/>
      <c r="L6" s="653"/>
      <c r="M6" s="653"/>
      <c r="N6" s="653"/>
      <c r="O6" s="654"/>
      <c r="P6" s="354"/>
      <c r="Q6" s="354"/>
      <c r="R6" s="354"/>
      <c r="S6" s="354"/>
      <c r="T6" s="655" t="s">
        <v>110</v>
      </c>
      <c r="U6" s="653"/>
      <c r="V6" s="653"/>
      <c r="W6" s="653"/>
      <c r="X6" s="653"/>
      <c r="Y6" s="653"/>
      <c r="Z6" s="654"/>
      <c r="AA6" s="642" t="s">
        <v>111</v>
      </c>
      <c r="AB6" s="643"/>
      <c r="AC6" s="643"/>
      <c r="AD6" s="644"/>
      <c r="AE6" s="656" t="s">
        <v>112</v>
      </c>
      <c r="AF6" s="657"/>
      <c r="AG6" s="657"/>
      <c r="AH6" s="657"/>
      <c r="AI6" s="657"/>
      <c r="AJ6" s="657"/>
      <c r="AK6" s="658"/>
      <c r="AL6" s="354"/>
      <c r="AM6" s="354"/>
      <c r="AN6" s="354"/>
      <c r="AO6" s="354"/>
      <c r="AP6" s="656" t="s">
        <v>113</v>
      </c>
      <c r="AQ6" s="657"/>
      <c r="AR6" s="657"/>
      <c r="AS6" s="657"/>
      <c r="AT6" s="657"/>
      <c r="AU6" s="657"/>
      <c r="AV6" s="658"/>
      <c r="AW6" s="79"/>
      <c r="AX6" s="79"/>
      <c r="AY6" s="79"/>
      <c r="AZ6" s="79"/>
    </row>
    <row r="7" spans="1:52" ht="21" hidden="1" customHeight="1" thickBot="1">
      <c r="A7" s="75"/>
      <c r="B7" s="291"/>
      <c r="C7" s="292"/>
      <c r="D7" s="293" t="s">
        <v>114</v>
      </c>
      <c r="E7" s="293"/>
      <c r="F7" s="293"/>
      <c r="G7" s="293"/>
      <c r="H7" s="293"/>
      <c r="I7" s="294" t="s">
        <v>109</v>
      </c>
      <c r="J7" s="295"/>
      <c r="K7" s="293"/>
      <c r="L7" s="293"/>
      <c r="M7" s="293"/>
      <c r="N7" s="293"/>
      <c r="O7" s="293"/>
      <c r="P7" s="293"/>
      <c r="Q7" s="293"/>
      <c r="R7" s="293"/>
      <c r="S7" s="293"/>
      <c r="T7" s="296" t="s">
        <v>110</v>
      </c>
      <c r="U7" s="645"/>
      <c r="V7" s="646"/>
      <c r="W7" s="646"/>
      <c r="X7" s="293"/>
      <c r="Y7" s="293"/>
      <c r="Z7" s="293"/>
      <c r="AA7" s="293"/>
      <c r="AB7" s="293"/>
      <c r="AC7" s="293"/>
      <c r="AD7" s="293"/>
      <c r="AE7" s="297" t="s">
        <v>112</v>
      </c>
      <c r="AF7" s="645"/>
      <c r="AG7" s="646"/>
      <c r="AH7" s="646"/>
      <c r="AI7" s="298"/>
      <c r="AJ7" s="293"/>
      <c r="AK7" s="293"/>
      <c r="AL7" s="293"/>
      <c r="AM7" s="293"/>
      <c r="AN7" s="293"/>
      <c r="AO7" s="293"/>
      <c r="AP7" s="296" t="s">
        <v>113</v>
      </c>
      <c r="AQ7" s="645"/>
      <c r="AR7" s="646"/>
      <c r="AS7" s="646"/>
      <c r="AT7" s="298"/>
      <c r="AU7" s="293"/>
      <c r="AV7" s="292"/>
      <c r="AW7" s="57"/>
      <c r="AX7" s="57"/>
      <c r="AY7" s="57"/>
      <c r="AZ7" s="57"/>
    </row>
    <row r="8" spans="1:52" s="96" customFormat="1" ht="84.95" customHeight="1" thickBot="1">
      <c r="A8" s="304" t="s">
        <v>83</v>
      </c>
      <c r="B8" s="357" t="s">
        <v>115</v>
      </c>
      <c r="C8" s="305" t="s">
        <v>116</v>
      </c>
      <c r="D8" s="299" t="s">
        <v>117</v>
      </c>
      <c r="E8" s="286" t="s">
        <v>118</v>
      </c>
      <c r="F8" s="286" t="s">
        <v>119</v>
      </c>
      <c r="G8" s="286" t="s">
        <v>120</v>
      </c>
      <c r="H8" s="300" t="s">
        <v>121</v>
      </c>
      <c r="I8" s="299" t="s">
        <v>117</v>
      </c>
      <c r="J8" s="288" t="s">
        <v>122</v>
      </c>
      <c r="K8" s="288" t="s">
        <v>118</v>
      </c>
      <c r="L8" s="288" t="s">
        <v>119</v>
      </c>
      <c r="M8" s="288" t="s">
        <v>120</v>
      </c>
      <c r="N8" s="286" t="s">
        <v>121</v>
      </c>
      <c r="O8" s="301" t="s">
        <v>123</v>
      </c>
      <c r="P8" s="290" t="s">
        <v>124</v>
      </c>
      <c r="Q8" s="108" t="s">
        <v>125</v>
      </c>
      <c r="R8" s="108" t="s">
        <v>126</v>
      </c>
      <c r="S8" s="108" t="s">
        <v>127</v>
      </c>
      <c r="T8" s="287" t="s">
        <v>117</v>
      </c>
      <c r="U8" s="288" t="s">
        <v>122</v>
      </c>
      <c r="V8" s="286" t="s">
        <v>118</v>
      </c>
      <c r="W8" s="286" t="s">
        <v>119</v>
      </c>
      <c r="X8" s="288" t="s">
        <v>120</v>
      </c>
      <c r="Y8" s="286" t="s">
        <v>121</v>
      </c>
      <c r="Z8" s="303" t="s">
        <v>123</v>
      </c>
      <c r="AA8" s="302" t="s">
        <v>124</v>
      </c>
      <c r="AB8" s="289" t="s">
        <v>125</v>
      </c>
      <c r="AC8" s="289" t="s">
        <v>126</v>
      </c>
      <c r="AD8" s="289" t="s">
        <v>127</v>
      </c>
      <c r="AE8" s="287" t="s">
        <v>117</v>
      </c>
      <c r="AF8" s="288" t="s">
        <v>122</v>
      </c>
      <c r="AG8" s="288" t="s">
        <v>118</v>
      </c>
      <c r="AH8" s="288" t="s">
        <v>119</v>
      </c>
      <c r="AI8" s="288" t="s">
        <v>120</v>
      </c>
      <c r="AJ8" s="286" t="s">
        <v>121</v>
      </c>
      <c r="AK8" s="303" t="s">
        <v>123</v>
      </c>
      <c r="AL8" s="302" t="s">
        <v>124</v>
      </c>
      <c r="AM8" s="289" t="s">
        <v>125</v>
      </c>
      <c r="AN8" s="289" t="s">
        <v>126</v>
      </c>
      <c r="AO8" s="289" t="s">
        <v>127</v>
      </c>
      <c r="AP8" s="287" t="s">
        <v>117</v>
      </c>
      <c r="AQ8" s="288" t="s">
        <v>122</v>
      </c>
      <c r="AR8" s="288" t="s">
        <v>118</v>
      </c>
      <c r="AS8" s="288" t="s">
        <v>119</v>
      </c>
      <c r="AT8" s="288" t="s">
        <v>120</v>
      </c>
      <c r="AU8" s="286" t="s">
        <v>121</v>
      </c>
      <c r="AV8" s="303" t="s">
        <v>123</v>
      </c>
      <c r="AW8" s="290" t="s">
        <v>124</v>
      </c>
      <c r="AX8" s="108" t="s">
        <v>125</v>
      </c>
      <c r="AY8" s="108" t="s">
        <v>126</v>
      </c>
      <c r="AZ8" s="108" t="s">
        <v>127</v>
      </c>
    </row>
    <row r="9" spans="1:52" ht="39.950000000000003" customHeight="1" outlineLevel="1">
      <c r="A9" s="314" t="str">
        <f>IF(Brukerregistrering!C7="","",Brukerregistrering!C7)</f>
        <v/>
      </c>
      <c r="B9" s="315" t="str">
        <f>IF(Brukerregistrering!F7="","",Brukerregistrering!F7)</f>
        <v/>
      </c>
      <c r="C9" s="316" t="str">
        <f>IF(Brukerregistrering!H7="","",Brukerregistrering!H7)</f>
        <v/>
      </c>
      <c r="D9" s="317"/>
      <c r="E9" s="318"/>
      <c r="F9" s="318"/>
      <c r="G9" s="318"/>
      <c r="H9" s="319"/>
      <c r="I9" s="320"/>
      <c r="J9" s="321"/>
      <c r="K9" s="318"/>
      <c r="L9" s="322"/>
      <c r="M9" s="318"/>
      <c r="N9" s="318"/>
      <c r="O9" s="319"/>
      <c r="P9" s="323"/>
      <c r="Q9" s="324"/>
      <c r="R9" s="325"/>
      <c r="S9" s="325"/>
      <c r="T9" s="326"/>
      <c r="U9" s="321"/>
      <c r="V9" s="318"/>
      <c r="W9" s="322"/>
      <c r="X9" s="318"/>
      <c r="Y9" s="318"/>
      <c r="Z9" s="319"/>
      <c r="AA9" s="328"/>
      <c r="AB9" s="329"/>
      <c r="AC9" s="330"/>
      <c r="AD9" s="330"/>
      <c r="AE9" s="331"/>
      <c r="AF9" s="321"/>
      <c r="AG9" s="318"/>
      <c r="AH9" s="318"/>
      <c r="AI9" s="318"/>
      <c r="AJ9" s="318"/>
      <c r="AK9" s="327"/>
      <c r="AL9" s="328"/>
      <c r="AM9" s="329"/>
      <c r="AN9" s="330"/>
      <c r="AO9" s="330"/>
      <c r="AP9" s="331"/>
      <c r="AQ9" s="321"/>
      <c r="AR9" s="318"/>
      <c r="AS9" s="318"/>
      <c r="AT9" s="318"/>
      <c r="AU9" s="318"/>
      <c r="AV9" s="327"/>
      <c r="AW9" s="43"/>
      <c r="AX9" s="21"/>
      <c r="AY9" s="94"/>
      <c r="AZ9" s="94"/>
    </row>
    <row r="10" spans="1:52" ht="39.950000000000003" customHeight="1" outlineLevel="1">
      <c r="A10" s="332" t="str">
        <f>IF(Brukerregistrering!C8="","",Brukerregistrering!C8)</f>
        <v/>
      </c>
      <c r="B10" s="333" t="str">
        <f>IF(Brukerregistrering!F8="","",Brukerregistrering!F8)</f>
        <v/>
      </c>
      <c r="C10" s="334" t="str">
        <f>IF(Brukerregistrering!H8="","",Brukerregistrering!H8)</f>
        <v/>
      </c>
      <c r="D10" s="317"/>
      <c r="E10" s="336"/>
      <c r="F10" s="337"/>
      <c r="G10" s="337"/>
      <c r="H10" s="338"/>
      <c r="I10" s="339"/>
      <c r="J10" s="340"/>
      <c r="K10" s="336"/>
      <c r="L10" s="336"/>
      <c r="M10" s="337"/>
      <c r="N10" s="337"/>
      <c r="O10" s="338"/>
      <c r="P10" s="341"/>
      <c r="Q10" s="324"/>
      <c r="R10" s="325"/>
      <c r="S10" s="325"/>
      <c r="T10" s="342"/>
      <c r="U10" s="340"/>
      <c r="V10" s="336"/>
      <c r="W10" s="336"/>
      <c r="X10" s="337"/>
      <c r="Y10" s="337"/>
      <c r="Z10" s="338"/>
      <c r="AA10" s="344"/>
      <c r="AB10" s="345"/>
      <c r="AC10" s="346"/>
      <c r="AD10" s="346"/>
      <c r="AE10" s="342"/>
      <c r="AF10" s="340"/>
      <c r="AG10" s="336"/>
      <c r="AH10" s="337"/>
      <c r="AI10" s="337"/>
      <c r="AJ10" s="337"/>
      <c r="AK10" s="343"/>
      <c r="AL10" s="344"/>
      <c r="AM10" s="345"/>
      <c r="AN10" s="346"/>
      <c r="AO10" s="346"/>
      <c r="AP10" s="342"/>
      <c r="AQ10" s="340"/>
      <c r="AR10" s="336"/>
      <c r="AS10" s="337"/>
      <c r="AT10" s="337"/>
      <c r="AU10" s="337"/>
      <c r="AV10" s="343"/>
      <c r="AW10" s="3"/>
      <c r="AX10" s="21"/>
      <c r="AY10" s="94"/>
      <c r="AZ10" s="94"/>
    </row>
    <row r="11" spans="1:52" ht="39.950000000000003" customHeight="1" outlineLevel="1">
      <c r="A11" s="314" t="str">
        <f>IF(Brukerregistrering!C9="","",Brukerregistrering!C9)</f>
        <v/>
      </c>
      <c r="B11" s="455" t="str">
        <f>IF(Brukerregistrering!F9="","",Brukerregistrering!F9)</f>
        <v/>
      </c>
      <c r="C11" s="316" t="str">
        <f>IF(Brukerregistrering!H9="","",Brukerregistrering!H9)</f>
        <v/>
      </c>
      <c r="D11" s="317"/>
      <c r="E11" s="318"/>
      <c r="F11" s="318"/>
      <c r="G11" s="318"/>
      <c r="H11" s="319"/>
      <c r="I11" s="320"/>
      <c r="J11" s="321"/>
      <c r="K11" s="318"/>
      <c r="L11" s="322"/>
      <c r="M11" s="318"/>
      <c r="N11" s="318"/>
      <c r="O11" s="319"/>
      <c r="P11" s="323"/>
      <c r="Q11" s="324"/>
      <c r="R11" s="325"/>
      <c r="S11" s="325"/>
      <c r="T11" s="326"/>
      <c r="U11" s="321"/>
      <c r="V11" s="318"/>
      <c r="W11" s="322"/>
      <c r="X11" s="318"/>
      <c r="Y11" s="318"/>
      <c r="Z11" s="319"/>
      <c r="AA11" s="328"/>
      <c r="AB11" s="329"/>
      <c r="AC11" s="330"/>
      <c r="AD11" s="330"/>
      <c r="AE11" s="331"/>
      <c r="AF11" s="321"/>
      <c r="AG11" s="318"/>
      <c r="AH11" s="318"/>
      <c r="AI11" s="318"/>
      <c r="AJ11" s="318"/>
      <c r="AK11" s="327"/>
      <c r="AL11" s="328"/>
      <c r="AM11" s="329"/>
      <c r="AN11" s="330"/>
      <c r="AO11" s="330"/>
      <c r="AP11" s="331"/>
      <c r="AQ11" s="321"/>
      <c r="AR11" s="318"/>
      <c r="AS11" s="318"/>
      <c r="AT11" s="318"/>
      <c r="AU11" s="318"/>
      <c r="AV11" s="327"/>
      <c r="AW11" s="3"/>
      <c r="AX11" s="21"/>
      <c r="AY11" s="94"/>
      <c r="AZ11" s="94"/>
    </row>
    <row r="12" spans="1:52" ht="39.950000000000003" customHeight="1" outlineLevel="1">
      <c r="A12" s="332" t="str">
        <f>IF(Brukerregistrering!C10="","",Brukerregistrering!C10)</f>
        <v/>
      </c>
      <c r="B12" s="333" t="str">
        <f>IF(Brukerregistrering!F10="","",Brukerregistrering!F10)</f>
        <v/>
      </c>
      <c r="C12" s="334" t="str">
        <f>IF(Brukerregistrering!H10="","",Brukerregistrering!H10)</f>
        <v/>
      </c>
      <c r="D12" s="317"/>
      <c r="E12" s="336"/>
      <c r="F12" s="337"/>
      <c r="G12" s="337"/>
      <c r="H12" s="338"/>
      <c r="I12" s="339"/>
      <c r="J12" s="340"/>
      <c r="K12" s="336"/>
      <c r="L12" s="336"/>
      <c r="M12" s="337"/>
      <c r="N12" s="337"/>
      <c r="O12" s="338"/>
      <c r="P12" s="341"/>
      <c r="Q12" s="324"/>
      <c r="R12" s="325"/>
      <c r="S12" s="325"/>
      <c r="T12" s="342"/>
      <c r="U12" s="340"/>
      <c r="V12" s="336"/>
      <c r="W12" s="336"/>
      <c r="X12" s="337"/>
      <c r="Y12" s="337"/>
      <c r="Z12" s="338"/>
      <c r="AA12" s="344"/>
      <c r="AB12" s="345"/>
      <c r="AC12" s="346"/>
      <c r="AD12" s="346"/>
      <c r="AE12" s="342"/>
      <c r="AF12" s="340"/>
      <c r="AG12" s="336"/>
      <c r="AH12" s="337"/>
      <c r="AI12" s="337"/>
      <c r="AJ12" s="337"/>
      <c r="AK12" s="343"/>
      <c r="AL12" s="344"/>
      <c r="AM12" s="345"/>
      <c r="AN12" s="346"/>
      <c r="AO12" s="346"/>
      <c r="AP12" s="342"/>
      <c r="AQ12" s="340"/>
      <c r="AR12" s="336"/>
      <c r="AS12" s="337"/>
      <c r="AT12" s="337"/>
      <c r="AU12" s="337"/>
      <c r="AV12" s="343"/>
      <c r="AW12" s="3"/>
      <c r="AX12" s="21"/>
      <c r="AY12" s="94"/>
      <c r="AZ12" s="94"/>
    </row>
    <row r="13" spans="1:52" ht="39.950000000000003" customHeight="1" outlineLevel="1">
      <c r="A13" s="314" t="str">
        <f>IF(Brukerregistrering!C11="","",Brukerregistrering!C11)</f>
        <v/>
      </c>
      <c r="B13" s="315" t="str">
        <f>IF(Brukerregistrering!F11="","",Brukerregistrering!F11)</f>
        <v/>
      </c>
      <c r="C13" s="316" t="str">
        <f>IF(Brukerregistrering!H11="","",Brukerregistrering!H11)</f>
        <v/>
      </c>
      <c r="D13" s="317"/>
      <c r="E13" s="318"/>
      <c r="F13" s="318"/>
      <c r="G13" s="318"/>
      <c r="H13" s="319"/>
      <c r="I13" s="320"/>
      <c r="J13" s="321"/>
      <c r="K13" s="318"/>
      <c r="L13" s="322"/>
      <c r="M13" s="318"/>
      <c r="N13" s="318"/>
      <c r="O13" s="319"/>
      <c r="P13" s="323"/>
      <c r="Q13" s="324"/>
      <c r="R13" s="325"/>
      <c r="S13" s="325"/>
      <c r="T13" s="326"/>
      <c r="U13" s="321"/>
      <c r="V13" s="318"/>
      <c r="W13" s="318"/>
      <c r="X13" s="318"/>
      <c r="Y13" s="318"/>
      <c r="Z13" s="327"/>
      <c r="AA13" s="328"/>
      <c r="AB13" s="329"/>
      <c r="AC13" s="330"/>
      <c r="AD13" s="330"/>
      <c r="AE13" s="331"/>
      <c r="AF13" s="321"/>
      <c r="AG13" s="318"/>
      <c r="AH13" s="318"/>
      <c r="AI13" s="318"/>
      <c r="AJ13" s="318"/>
      <c r="AK13" s="327"/>
      <c r="AL13" s="328"/>
      <c r="AM13" s="329"/>
      <c r="AN13" s="330"/>
      <c r="AO13" s="330"/>
      <c r="AP13" s="331"/>
      <c r="AQ13" s="321"/>
      <c r="AR13" s="318"/>
      <c r="AS13" s="318"/>
      <c r="AT13" s="318"/>
      <c r="AU13" s="318"/>
      <c r="AV13" s="327"/>
      <c r="AW13" s="3"/>
      <c r="AX13" s="21"/>
      <c r="AY13" s="94"/>
      <c r="AZ13" s="94"/>
    </row>
    <row r="14" spans="1:52" ht="39.950000000000003" customHeight="1" outlineLevel="1">
      <c r="A14" s="332" t="str">
        <f>IF(Brukerregistrering!C12="","",Brukerregistrering!C12)</f>
        <v/>
      </c>
      <c r="B14" s="333" t="str">
        <f>IF(Brukerregistrering!F12="","",Brukerregistrering!F12)</f>
        <v/>
      </c>
      <c r="C14" s="334" t="str">
        <f>IF(Brukerregistrering!H12="","",Brukerregistrering!H12)</f>
        <v/>
      </c>
      <c r="D14" s="335"/>
      <c r="E14" s="336"/>
      <c r="F14" s="337"/>
      <c r="G14" s="337"/>
      <c r="H14" s="338"/>
      <c r="I14" s="339"/>
      <c r="J14" s="340"/>
      <c r="K14" s="336"/>
      <c r="L14" s="336"/>
      <c r="M14" s="337"/>
      <c r="N14" s="337"/>
      <c r="O14" s="338"/>
      <c r="P14" s="341"/>
      <c r="Q14" s="324"/>
      <c r="R14" s="325"/>
      <c r="S14" s="325"/>
      <c r="T14" s="342"/>
      <c r="U14" s="340"/>
      <c r="V14" s="337"/>
      <c r="W14" s="337"/>
      <c r="X14" s="337"/>
      <c r="Y14" s="337"/>
      <c r="Z14" s="343"/>
      <c r="AA14" s="344"/>
      <c r="AB14" s="345"/>
      <c r="AC14" s="346"/>
      <c r="AD14" s="346"/>
      <c r="AE14" s="342"/>
      <c r="AF14" s="340"/>
      <c r="AG14" s="336"/>
      <c r="AH14" s="337"/>
      <c r="AI14" s="337"/>
      <c r="AJ14" s="337"/>
      <c r="AK14" s="343"/>
      <c r="AL14" s="344"/>
      <c r="AM14" s="345"/>
      <c r="AN14" s="346"/>
      <c r="AO14" s="346"/>
      <c r="AP14" s="342"/>
      <c r="AQ14" s="340"/>
      <c r="AR14" s="336"/>
      <c r="AS14" s="337"/>
      <c r="AT14" s="337"/>
      <c r="AU14" s="337"/>
      <c r="AV14" s="343"/>
      <c r="AW14" s="43"/>
      <c r="AX14" s="21"/>
      <c r="AY14" s="94"/>
      <c r="AZ14" s="94"/>
    </row>
    <row r="15" spans="1:52" ht="39.950000000000003" customHeight="1" outlineLevel="1">
      <c r="A15" s="314" t="str">
        <f>IF(Brukerregistrering!C13="","",Brukerregistrering!C13)</f>
        <v/>
      </c>
      <c r="B15" s="315" t="str">
        <f>IF(Brukerregistrering!F13="","",Brukerregistrering!F13)</f>
        <v/>
      </c>
      <c r="C15" s="316" t="str">
        <f>IF(Brukerregistrering!H13="","",Brukerregistrering!H13)</f>
        <v/>
      </c>
      <c r="D15" s="317"/>
      <c r="E15" s="318"/>
      <c r="F15" s="318"/>
      <c r="G15" s="318"/>
      <c r="H15" s="319"/>
      <c r="I15" s="320"/>
      <c r="J15" s="321"/>
      <c r="K15" s="318"/>
      <c r="L15" s="322"/>
      <c r="M15" s="318"/>
      <c r="N15" s="318"/>
      <c r="O15" s="319"/>
      <c r="P15" s="323"/>
      <c r="Q15" s="324"/>
      <c r="R15" s="325"/>
      <c r="S15" s="325"/>
      <c r="T15" s="326"/>
      <c r="U15" s="321"/>
      <c r="V15" s="318"/>
      <c r="W15" s="318"/>
      <c r="X15" s="318"/>
      <c r="Y15" s="318"/>
      <c r="Z15" s="327"/>
      <c r="AA15" s="328"/>
      <c r="AB15" s="329"/>
      <c r="AC15" s="330"/>
      <c r="AD15" s="330"/>
      <c r="AE15" s="331"/>
      <c r="AF15" s="321"/>
      <c r="AG15" s="318"/>
      <c r="AH15" s="318"/>
      <c r="AI15" s="318"/>
      <c r="AJ15" s="318"/>
      <c r="AK15" s="327"/>
      <c r="AL15" s="328"/>
      <c r="AM15" s="329"/>
      <c r="AN15" s="330"/>
      <c r="AO15" s="330"/>
      <c r="AP15" s="331"/>
      <c r="AQ15" s="321"/>
      <c r="AR15" s="318"/>
      <c r="AS15" s="318"/>
      <c r="AT15" s="318"/>
      <c r="AU15" s="318"/>
      <c r="AV15" s="327"/>
      <c r="AW15" s="43"/>
      <c r="AX15" s="21"/>
      <c r="AY15" s="94"/>
      <c r="AZ15" s="94"/>
    </row>
    <row r="16" spans="1:52" ht="39.950000000000003" customHeight="1" outlineLevel="1">
      <c r="A16" s="332" t="str">
        <f>IF(Brukerregistrering!C14="","",Brukerregistrering!C14)</f>
        <v/>
      </c>
      <c r="B16" s="333" t="str">
        <f>IF(Brukerregistrering!F14="","",Brukerregistrering!F14)</f>
        <v/>
      </c>
      <c r="C16" s="334" t="str">
        <f>IF(Brukerregistrering!H14="","",Brukerregistrering!H14)</f>
        <v/>
      </c>
      <c r="D16" s="335"/>
      <c r="E16" s="336"/>
      <c r="F16" s="337"/>
      <c r="G16" s="337"/>
      <c r="H16" s="338"/>
      <c r="I16" s="339"/>
      <c r="J16" s="340"/>
      <c r="K16" s="336"/>
      <c r="L16" s="336"/>
      <c r="M16" s="337"/>
      <c r="N16" s="337"/>
      <c r="O16" s="338"/>
      <c r="P16" s="341"/>
      <c r="Q16" s="324"/>
      <c r="R16" s="325"/>
      <c r="S16" s="325"/>
      <c r="T16" s="342"/>
      <c r="U16" s="340"/>
      <c r="V16" s="337"/>
      <c r="W16" s="337"/>
      <c r="X16" s="337"/>
      <c r="Y16" s="337"/>
      <c r="Z16" s="343"/>
      <c r="AA16" s="344"/>
      <c r="AB16" s="345"/>
      <c r="AC16" s="346"/>
      <c r="AD16" s="346"/>
      <c r="AE16" s="342"/>
      <c r="AF16" s="340"/>
      <c r="AG16" s="336"/>
      <c r="AH16" s="337"/>
      <c r="AI16" s="337"/>
      <c r="AJ16" s="337"/>
      <c r="AK16" s="343"/>
      <c r="AL16" s="344"/>
      <c r="AM16" s="345"/>
      <c r="AN16" s="346"/>
      <c r="AO16" s="346"/>
      <c r="AP16" s="342"/>
      <c r="AQ16" s="340"/>
      <c r="AR16" s="336"/>
      <c r="AS16" s="337"/>
      <c r="AT16" s="337"/>
      <c r="AU16" s="337"/>
      <c r="AV16" s="343"/>
      <c r="AW16" s="43"/>
      <c r="AX16" s="21"/>
      <c r="AY16" s="94"/>
      <c r="AZ16" s="94"/>
    </row>
    <row r="17" spans="1:52" ht="39.950000000000003" customHeight="1" outlineLevel="1">
      <c r="A17" s="314" t="str">
        <f>IF(Brukerregistrering!C15="","",Brukerregistrering!C15)</f>
        <v/>
      </c>
      <c r="B17" s="315" t="str">
        <f>IF(Brukerregistrering!F15="","",Brukerregistrering!F15)</f>
        <v/>
      </c>
      <c r="C17" s="316" t="str">
        <f>IF(Brukerregistrering!H15="","",Brukerregistrering!H15)</f>
        <v/>
      </c>
      <c r="D17" s="317"/>
      <c r="E17" s="318"/>
      <c r="F17" s="318"/>
      <c r="G17" s="318"/>
      <c r="H17" s="319"/>
      <c r="I17" s="320"/>
      <c r="J17" s="321"/>
      <c r="K17" s="318"/>
      <c r="L17" s="322"/>
      <c r="M17" s="318"/>
      <c r="N17" s="318"/>
      <c r="O17" s="319"/>
      <c r="P17" s="323"/>
      <c r="Q17" s="324"/>
      <c r="R17" s="325"/>
      <c r="S17" s="325"/>
      <c r="T17" s="326"/>
      <c r="U17" s="321"/>
      <c r="V17" s="318"/>
      <c r="W17" s="318"/>
      <c r="X17" s="318"/>
      <c r="Y17" s="318"/>
      <c r="Z17" s="327"/>
      <c r="AA17" s="328"/>
      <c r="AB17" s="329"/>
      <c r="AC17" s="330"/>
      <c r="AD17" s="330"/>
      <c r="AE17" s="331"/>
      <c r="AF17" s="321"/>
      <c r="AG17" s="318"/>
      <c r="AH17" s="318"/>
      <c r="AI17" s="318"/>
      <c r="AJ17" s="318"/>
      <c r="AK17" s="327"/>
      <c r="AL17" s="328"/>
      <c r="AM17" s="329"/>
      <c r="AN17" s="330"/>
      <c r="AO17" s="330"/>
      <c r="AP17" s="331"/>
      <c r="AQ17" s="321"/>
      <c r="AR17" s="318"/>
      <c r="AS17" s="318"/>
      <c r="AT17" s="318"/>
      <c r="AU17" s="318"/>
      <c r="AV17" s="327"/>
      <c r="AW17" s="21"/>
      <c r="AX17" s="21"/>
      <c r="AY17" s="94"/>
      <c r="AZ17" s="94"/>
    </row>
    <row r="18" spans="1:52" ht="39.950000000000003" customHeight="1" outlineLevel="1">
      <c r="A18" s="332" t="str">
        <f>IF(Brukerregistrering!C16="","",Brukerregistrering!C16)</f>
        <v/>
      </c>
      <c r="B18" s="333" t="str">
        <f>IF(Brukerregistrering!F16="","",Brukerregistrering!F16)</f>
        <v/>
      </c>
      <c r="C18" s="334" t="str">
        <f>IF(Brukerregistrering!H16="","",Brukerregistrering!H16)</f>
        <v/>
      </c>
      <c r="D18" s="335"/>
      <c r="E18" s="336"/>
      <c r="F18" s="337"/>
      <c r="G18" s="337"/>
      <c r="H18" s="338"/>
      <c r="I18" s="339"/>
      <c r="J18" s="340"/>
      <c r="K18" s="336"/>
      <c r="L18" s="336"/>
      <c r="M18" s="337"/>
      <c r="N18" s="337"/>
      <c r="O18" s="338"/>
      <c r="P18" s="341"/>
      <c r="Q18" s="324"/>
      <c r="R18" s="325"/>
      <c r="S18" s="325"/>
      <c r="T18" s="342"/>
      <c r="U18" s="340"/>
      <c r="V18" s="337"/>
      <c r="W18" s="337"/>
      <c r="X18" s="337"/>
      <c r="Y18" s="337"/>
      <c r="Z18" s="343"/>
      <c r="AA18" s="344"/>
      <c r="AB18" s="345"/>
      <c r="AC18" s="346"/>
      <c r="AD18" s="346"/>
      <c r="AE18" s="342"/>
      <c r="AF18" s="340"/>
      <c r="AG18" s="336"/>
      <c r="AH18" s="337"/>
      <c r="AI18" s="337"/>
      <c r="AJ18" s="337"/>
      <c r="AK18" s="343"/>
      <c r="AL18" s="344"/>
      <c r="AM18" s="345"/>
      <c r="AN18" s="346"/>
      <c r="AO18" s="346"/>
      <c r="AP18" s="342"/>
      <c r="AQ18" s="340"/>
      <c r="AR18" s="336"/>
      <c r="AS18" s="337"/>
      <c r="AT18" s="337"/>
      <c r="AU18" s="337"/>
      <c r="AV18" s="343"/>
      <c r="AW18" s="21"/>
      <c r="AX18" s="21"/>
      <c r="AY18" s="94"/>
      <c r="AZ18" s="94"/>
    </row>
    <row r="19" spans="1:52" ht="39.950000000000003" customHeight="1" outlineLevel="1">
      <c r="A19" s="314" t="str">
        <f>IF(Brukerregistrering!C17="","",Brukerregistrering!C17)</f>
        <v/>
      </c>
      <c r="B19" s="315" t="str">
        <f>IF(Brukerregistrering!F17="","",Brukerregistrering!F17)</f>
        <v/>
      </c>
      <c r="C19" s="316" t="str">
        <f>IF(Brukerregistrering!H17="","",Brukerregistrering!H17)</f>
        <v/>
      </c>
      <c r="D19" s="317"/>
      <c r="E19" s="318"/>
      <c r="F19" s="318"/>
      <c r="G19" s="318"/>
      <c r="H19" s="319"/>
      <c r="I19" s="320"/>
      <c r="J19" s="321"/>
      <c r="K19" s="318"/>
      <c r="L19" s="322"/>
      <c r="M19" s="318"/>
      <c r="N19" s="318"/>
      <c r="O19" s="319"/>
      <c r="P19" s="323"/>
      <c r="Q19" s="324"/>
      <c r="R19" s="325"/>
      <c r="S19" s="325"/>
      <c r="T19" s="326"/>
      <c r="U19" s="321"/>
      <c r="V19" s="318"/>
      <c r="W19" s="318"/>
      <c r="X19" s="318"/>
      <c r="Y19" s="318"/>
      <c r="Z19" s="327"/>
      <c r="AA19" s="328"/>
      <c r="AB19" s="329"/>
      <c r="AC19" s="330"/>
      <c r="AD19" s="330"/>
      <c r="AE19" s="331"/>
      <c r="AF19" s="321"/>
      <c r="AG19" s="318"/>
      <c r="AH19" s="318"/>
      <c r="AI19" s="318"/>
      <c r="AJ19" s="318"/>
      <c r="AK19" s="327"/>
      <c r="AL19" s="328"/>
      <c r="AM19" s="329"/>
      <c r="AN19" s="330"/>
      <c r="AO19" s="330"/>
      <c r="AP19" s="331"/>
      <c r="AQ19" s="321"/>
      <c r="AR19" s="318"/>
      <c r="AS19" s="318"/>
      <c r="AT19" s="318"/>
      <c r="AU19" s="318"/>
      <c r="AV19" s="327"/>
      <c r="AW19" s="21"/>
      <c r="AX19" s="21"/>
      <c r="AY19" s="94"/>
      <c r="AZ19" s="94"/>
    </row>
    <row r="20" spans="1:52" ht="39.950000000000003" customHeight="1" outlineLevel="1">
      <c r="A20" s="332" t="str">
        <f>IF(Brukerregistrering!C18="","",Brukerregistrering!C18)</f>
        <v/>
      </c>
      <c r="B20" s="333" t="str">
        <f>IF(Brukerregistrering!F18="","",Brukerregistrering!F18)</f>
        <v/>
      </c>
      <c r="C20" s="334" t="str">
        <f>IF(Brukerregistrering!H18="","",Brukerregistrering!H18)</f>
        <v/>
      </c>
      <c r="D20" s="335"/>
      <c r="E20" s="336"/>
      <c r="F20" s="337"/>
      <c r="G20" s="337"/>
      <c r="H20" s="338"/>
      <c r="I20" s="339"/>
      <c r="J20" s="340"/>
      <c r="K20" s="336"/>
      <c r="L20" s="336"/>
      <c r="M20" s="337"/>
      <c r="N20" s="337"/>
      <c r="O20" s="338"/>
      <c r="P20" s="341"/>
      <c r="Q20" s="324"/>
      <c r="R20" s="325"/>
      <c r="S20" s="325"/>
      <c r="T20" s="342"/>
      <c r="U20" s="340"/>
      <c r="V20" s="337"/>
      <c r="W20" s="337"/>
      <c r="X20" s="337"/>
      <c r="Y20" s="337"/>
      <c r="Z20" s="343"/>
      <c r="AA20" s="344"/>
      <c r="AB20" s="345"/>
      <c r="AC20" s="346"/>
      <c r="AD20" s="346"/>
      <c r="AE20" s="342"/>
      <c r="AF20" s="340"/>
      <c r="AG20" s="336"/>
      <c r="AH20" s="337"/>
      <c r="AI20" s="337"/>
      <c r="AJ20" s="337"/>
      <c r="AK20" s="343"/>
      <c r="AL20" s="344"/>
      <c r="AM20" s="345"/>
      <c r="AN20" s="346"/>
      <c r="AO20" s="346"/>
      <c r="AP20" s="342"/>
      <c r="AQ20" s="340"/>
      <c r="AR20" s="336"/>
      <c r="AS20" s="337"/>
      <c r="AT20" s="337"/>
      <c r="AU20" s="337"/>
      <c r="AV20" s="343"/>
      <c r="AW20" s="21"/>
      <c r="AX20" s="21"/>
      <c r="AY20" s="94"/>
      <c r="AZ20" s="94"/>
    </row>
    <row r="21" spans="1:52" ht="39.950000000000003" customHeight="1" outlineLevel="1">
      <c r="A21" s="314" t="str">
        <f>IF(Brukerregistrering!C19="","",Brukerregistrering!C19)</f>
        <v/>
      </c>
      <c r="B21" s="315" t="str">
        <f>IF(Brukerregistrering!F19="","",Brukerregistrering!F19)</f>
        <v/>
      </c>
      <c r="C21" s="316" t="str">
        <f>IF(Brukerregistrering!H19="","",Brukerregistrering!H19)</f>
        <v/>
      </c>
      <c r="D21" s="317"/>
      <c r="E21" s="318"/>
      <c r="F21" s="318"/>
      <c r="G21" s="318"/>
      <c r="H21" s="319"/>
      <c r="I21" s="320"/>
      <c r="J21" s="321"/>
      <c r="K21" s="318"/>
      <c r="L21" s="322"/>
      <c r="M21" s="318"/>
      <c r="N21" s="318"/>
      <c r="O21" s="319"/>
      <c r="P21" s="323"/>
      <c r="Q21" s="324"/>
      <c r="R21" s="325"/>
      <c r="S21" s="325"/>
      <c r="T21" s="326"/>
      <c r="U21" s="321"/>
      <c r="V21" s="318"/>
      <c r="W21" s="318"/>
      <c r="X21" s="318"/>
      <c r="Y21" s="318"/>
      <c r="Z21" s="327"/>
      <c r="AA21" s="328"/>
      <c r="AB21" s="329"/>
      <c r="AC21" s="330"/>
      <c r="AD21" s="330"/>
      <c r="AE21" s="331"/>
      <c r="AF21" s="321"/>
      <c r="AG21" s="318"/>
      <c r="AH21" s="318"/>
      <c r="AI21" s="318"/>
      <c r="AJ21" s="318"/>
      <c r="AK21" s="327"/>
      <c r="AL21" s="328"/>
      <c r="AM21" s="329"/>
      <c r="AN21" s="330"/>
      <c r="AO21" s="330"/>
      <c r="AP21" s="331"/>
      <c r="AQ21" s="321"/>
      <c r="AR21" s="318"/>
      <c r="AS21" s="318"/>
      <c r="AT21" s="318"/>
      <c r="AU21" s="318"/>
      <c r="AV21" s="327"/>
      <c r="AW21" s="21"/>
      <c r="AX21" s="21"/>
      <c r="AY21" s="94"/>
      <c r="AZ21" s="94"/>
    </row>
    <row r="22" spans="1:52" ht="39.950000000000003" customHeight="1" outlineLevel="1">
      <c r="A22" s="332" t="str">
        <f>IF(Brukerregistrering!C20="","",Brukerregistrering!C20)</f>
        <v/>
      </c>
      <c r="B22" s="333" t="str">
        <f>IF(Brukerregistrering!F20="","",Brukerregistrering!F20)</f>
        <v/>
      </c>
      <c r="C22" s="334" t="str">
        <f>IF(Brukerregistrering!H20="","",Brukerregistrering!H20)</f>
        <v/>
      </c>
      <c r="D22" s="335"/>
      <c r="E22" s="336"/>
      <c r="F22" s="337"/>
      <c r="G22" s="337"/>
      <c r="H22" s="338"/>
      <c r="I22" s="339"/>
      <c r="J22" s="340"/>
      <c r="K22" s="336"/>
      <c r="L22" s="336"/>
      <c r="M22" s="337"/>
      <c r="N22" s="337"/>
      <c r="O22" s="338"/>
      <c r="P22" s="341"/>
      <c r="Q22" s="324"/>
      <c r="R22" s="325"/>
      <c r="S22" s="325"/>
      <c r="T22" s="342"/>
      <c r="U22" s="340"/>
      <c r="V22" s="337"/>
      <c r="W22" s="337"/>
      <c r="X22" s="337"/>
      <c r="Y22" s="337"/>
      <c r="Z22" s="343"/>
      <c r="AA22" s="344"/>
      <c r="AB22" s="345"/>
      <c r="AC22" s="346"/>
      <c r="AD22" s="346"/>
      <c r="AE22" s="342"/>
      <c r="AF22" s="340"/>
      <c r="AG22" s="336"/>
      <c r="AH22" s="337"/>
      <c r="AI22" s="337"/>
      <c r="AJ22" s="337"/>
      <c r="AK22" s="343"/>
      <c r="AL22" s="344"/>
      <c r="AM22" s="345"/>
      <c r="AN22" s="346"/>
      <c r="AO22" s="346"/>
      <c r="AP22" s="342"/>
      <c r="AQ22" s="340"/>
      <c r="AR22" s="336"/>
      <c r="AS22" s="337"/>
      <c r="AT22" s="337"/>
      <c r="AU22" s="337"/>
      <c r="AV22" s="343"/>
      <c r="AW22" s="21"/>
      <c r="AX22" s="21"/>
      <c r="AY22" s="94"/>
      <c r="AZ22" s="94"/>
    </row>
    <row r="23" spans="1:52" ht="39.950000000000003" customHeight="1" outlineLevel="1">
      <c r="A23" s="314" t="str">
        <f>IF(Brukerregistrering!C21="","",Brukerregistrering!C21)</f>
        <v/>
      </c>
      <c r="B23" s="315" t="str">
        <f>IF(Brukerregistrering!F21="","",Brukerregistrering!F21)</f>
        <v/>
      </c>
      <c r="C23" s="316" t="str">
        <f>IF(Brukerregistrering!H21="","",Brukerregistrering!H21)</f>
        <v/>
      </c>
      <c r="D23" s="317"/>
      <c r="E23" s="318"/>
      <c r="F23" s="318"/>
      <c r="G23" s="318"/>
      <c r="H23" s="319"/>
      <c r="I23" s="320"/>
      <c r="J23" s="321"/>
      <c r="K23" s="318"/>
      <c r="L23" s="322"/>
      <c r="M23" s="318"/>
      <c r="N23" s="318"/>
      <c r="O23" s="319"/>
      <c r="P23" s="323"/>
      <c r="Q23" s="324"/>
      <c r="R23" s="325"/>
      <c r="S23" s="325"/>
      <c r="T23" s="326"/>
      <c r="U23" s="321"/>
      <c r="V23" s="318"/>
      <c r="W23" s="318"/>
      <c r="X23" s="318"/>
      <c r="Y23" s="318"/>
      <c r="Z23" s="327"/>
      <c r="AA23" s="328"/>
      <c r="AB23" s="329"/>
      <c r="AC23" s="330"/>
      <c r="AD23" s="330"/>
      <c r="AE23" s="331"/>
      <c r="AF23" s="321"/>
      <c r="AG23" s="318"/>
      <c r="AH23" s="318"/>
      <c r="AI23" s="318"/>
      <c r="AJ23" s="318"/>
      <c r="AK23" s="327"/>
      <c r="AL23" s="328"/>
      <c r="AM23" s="329"/>
      <c r="AN23" s="330"/>
      <c r="AO23" s="330"/>
      <c r="AP23" s="331"/>
      <c r="AQ23" s="321"/>
      <c r="AR23" s="318"/>
      <c r="AS23" s="318"/>
      <c r="AT23" s="318"/>
      <c r="AU23" s="318"/>
      <c r="AV23" s="327"/>
      <c r="AW23" s="21"/>
      <c r="AX23" s="21"/>
      <c r="AY23" s="94"/>
      <c r="AZ23" s="94"/>
    </row>
    <row r="24" spans="1:52" ht="39.950000000000003" customHeight="1" outlineLevel="1">
      <c r="A24" s="332" t="str">
        <f>IF(Brukerregistrering!C22="","",Brukerregistrering!C22)</f>
        <v/>
      </c>
      <c r="B24" s="333" t="str">
        <f>IF(Brukerregistrering!F22="","",Brukerregistrering!F22)</f>
        <v/>
      </c>
      <c r="C24" s="334" t="str">
        <f>IF(Brukerregistrering!H22="","",Brukerregistrering!H22)</f>
        <v/>
      </c>
      <c r="D24" s="335"/>
      <c r="E24" s="336"/>
      <c r="F24" s="337"/>
      <c r="G24" s="337"/>
      <c r="H24" s="338"/>
      <c r="I24" s="339"/>
      <c r="J24" s="340"/>
      <c r="K24" s="336"/>
      <c r="L24" s="336"/>
      <c r="M24" s="337"/>
      <c r="N24" s="337"/>
      <c r="O24" s="338"/>
      <c r="P24" s="341"/>
      <c r="Q24" s="324"/>
      <c r="R24" s="325"/>
      <c r="S24" s="325"/>
      <c r="T24" s="342"/>
      <c r="U24" s="340"/>
      <c r="V24" s="337"/>
      <c r="W24" s="337"/>
      <c r="X24" s="337"/>
      <c r="Y24" s="337"/>
      <c r="Z24" s="343"/>
      <c r="AA24" s="344"/>
      <c r="AB24" s="345"/>
      <c r="AC24" s="346"/>
      <c r="AD24" s="346"/>
      <c r="AE24" s="342"/>
      <c r="AF24" s="340"/>
      <c r="AG24" s="336"/>
      <c r="AH24" s="337"/>
      <c r="AI24" s="337"/>
      <c r="AJ24" s="337"/>
      <c r="AK24" s="343"/>
      <c r="AL24" s="344"/>
      <c r="AM24" s="345"/>
      <c r="AN24" s="346"/>
      <c r="AO24" s="346"/>
      <c r="AP24" s="342"/>
      <c r="AQ24" s="340"/>
      <c r="AR24" s="336"/>
      <c r="AS24" s="337"/>
      <c r="AT24" s="337"/>
      <c r="AU24" s="337"/>
      <c r="AV24" s="343"/>
      <c r="AW24" s="21"/>
      <c r="AX24" s="21"/>
      <c r="AY24" s="94"/>
      <c r="AZ24" s="94"/>
    </row>
    <row r="25" spans="1:52" ht="39.950000000000003" customHeight="1" outlineLevel="1">
      <c r="A25" s="314" t="str">
        <f>IF(Brukerregistrering!C23="","",Brukerregistrering!C23)</f>
        <v/>
      </c>
      <c r="B25" s="315" t="str">
        <f>IF(Brukerregistrering!F23="","",Brukerregistrering!F23)</f>
        <v/>
      </c>
      <c r="C25" s="316" t="str">
        <f>IF(Brukerregistrering!H23="","",Brukerregistrering!H23)</f>
        <v/>
      </c>
      <c r="D25" s="317"/>
      <c r="E25" s="318"/>
      <c r="F25" s="318"/>
      <c r="G25" s="318"/>
      <c r="H25" s="319"/>
      <c r="I25" s="320"/>
      <c r="J25" s="321"/>
      <c r="K25" s="318"/>
      <c r="L25" s="322"/>
      <c r="M25" s="318"/>
      <c r="N25" s="318"/>
      <c r="O25" s="319"/>
      <c r="P25" s="323"/>
      <c r="Q25" s="324"/>
      <c r="R25" s="325"/>
      <c r="S25" s="325"/>
      <c r="T25" s="326"/>
      <c r="U25" s="321"/>
      <c r="V25" s="318"/>
      <c r="W25" s="318"/>
      <c r="X25" s="318"/>
      <c r="Y25" s="318"/>
      <c r="Z25" s="327"/>
      <c r="AA25" s="328"/>
      <c r="AB25" s="329"/>
      <c r="AC25" s="330"/>
      <c r="AD25" s="330"/>
      <c r="AE25" s="331"/>
      <c r="AF25" s="321"/>
      <c r="AG25" s="318"/>
      <c r="AH25" s="318"/>
      <c r="AI25" s="318"/>
      <c r="AJ25" s="318"/>
      <c r="AK25" s="327"/>
      <c r="AL25" s="328"/>
      <c r="AM25" s="329"/>
      <c r="AN25" s="330"/>
      <c r="AO25" s="330"/>
      <c r="AP25" s="331"/>
      <c r="AQ25" s="321"/>
      <c r="AR25" s="318"/>
      <c r="AS25" s="318"/>
      <c r="AT25" s="318"/>
      <c r="AU25" s="318"/>
      <c r="AV25" s="327"/>
      <c r="AW25" s="21"/>
      <c r="AX25" s="21"/>
      <c r="AY25" s="94"/>
      <c r="AZ25" s="94"/>
    </row>
    <row r="26" spans="1:52" ht="39.950000000000003" customHeight="1" outlineLevel="1">
      <c r="A26" s="332" t="str">
        <f>IF(Brukerregistrering!C24="","",Brukerregistrering!C24)</f>
        <v/>
      </c>
      <c r="B26" s="333" t="str">
        <f>IF(Brukerregistrering!F24="","",Brukerregistrering!F24)</f>
        <v/>
      </c>
      <c r="C26" s="334" t="str">
        <f>IF(Brukerregistrering!H24="","",Brukerregistrering!H24)</f>
        <v/>
      </c>
      <c r="D26" s="335"/>
      <c r="E26" s="336"/>
      <c r="F26" s="337"/>
      <c r="G26" s="337"/>
      <c r="H26" s="338"/>
      <c r="I26" s="339"/>
      <c r="J26" s="340"/>
      <c r="K26" s="336"/>
      <c r="L26" s="336"/>
      <c r="M26" s="337"/>
      <c r="N26" s="337"/>
      <c r="O26" s="338"/>
      <c r="P26" s="341"/>
      <c r="Q26" s="324"/>
      <c r="R26" s="325"/>
      <c r="S26" s="325"/>
      <c r="T26" s="342"/>
      <c r="U26" s="340"/>
      <c r="V26" s="337"/>
      <c r="W26" s="337"/>
      <c r="X26" s="337"/>
      <c r="Y26" s="337"/>
      <c r="Z26" s="343"/>
      <c r="AA26" s="344"/>
      <c r="AB26" s="345"/>
      <c r="AC26" s="346"/>
      <c r="AD26" s="346"/>
      <c r="AE26" s="342"/>
      <c r="AF26" s="340"/>
      <c r="AG26" s="336"/>
      <c r="AH26" s="337"/>
      <c r="AI26" s="337"/>
      <c r="AJ26" s="337"/>
      <c r="AK26" s="343"/>
      <c r="AL26" s="344"/>
      <c r="AM26" s="345"/>
      <c r="AN26" s="346"/>
      <c r="AO26" s="346"/>
      <c r="AP26" s="342"/>
      <c r="AQ26" s="340"/>
      <c r="AR26" s="336"/>
      <c r="AS26" s="337"/>
      <c r="AT26" s="337"/>
      <c r="AU26" s="337"/>
      <c r="AV26" s="343"/>
      <c r="AW26" s="21"/>
      <c r="AX26" s="21"/>
      <c r="AY26" s="94"/>
      <c r="AZ26" s="94"/>
    </row>
    <row r="27" spans="1:52" ht="39.950000000000003" customHeight="1" outlineLevel="1">
      <c r="A27" s="314" t="str">
        <f>IF(Brukerregistrering!C25="","",Brukerregistrering!C25)</f>
        <v/>
      </c>
      <c r="B27" s="315" t="str">
        <f>IF(Brukerregistrering!F25="","",Brukerregistrering!F25)</f>
        <v/>
      </c>
      <c r="C27" s="316" t="str">
        <f>IF(Brukerregistrering!H25="","",Brukerregistrering!H25)</f>
        <v/>
      </c>
      <c r="D27" s="317"/>
      <c r="E27" s="318"/>
      <c r="F27" s="318"/>
      <c r="G27" s="318"/>
      <c r="H27" s="319"/>
      <c r="I27" s="320"/>
      <c r="J27" s="321"/>
      <c r="K27" s="318"/>
      <c r="L27" s="322"/>
      <c r="M27" s="318"/>
      <c r="N27" s="318"/>
      <c r="O27" s="319"/>
      <c r="P27" s="323"/>
      <c r="Q27" s="324"/>
      <c r="R27" s="325"/>
      <c r="S27" s="325"/>
      <c r="T27" s="326"/>
      <c r="U27" s="321"/>
      <c r="V27" s="318"/>
      <c r="W27" s="318"/>
      <c r="X27" s="318"/>
      <c r="Y27" s="318"/>
      <c r="Z27" s="327"/>
      <c r="AA27" s="328"/>
      <c r="AB27" s="329"/>
      <c r="AC27" s="330"/>
      <c r="AD27" s="330"/>
      <c r="AE27" s="331"/>
      <c r="AF27" s="321"/>
      <c r="AG27" s="318"/>
      <c r="AH27" s="318"/>
      <c r="AI27" s="318"/>
      <c r="AJ27" s="318"/>
      <c r="AK27" s="327"/>
      <c r="AL27" s="328"/>
      <c r="AM27" s="329"/>
      <c r="AN27" s="330"/>
      <c r="AO27" s="330"/>
      <c r="AP27" s="331"/>
      <c r="AQ27" s="321"/>
      <c r="AR27" s="318"/>
      <c r="AS27" s="318"/>
      <c r="AT27" s="318"/>
      <c r="AU27" s="318"/>
      <c r="AV27" s="327"/>
      <c r="AW27" s="21"/>
      <c r="AX27" s="21"/>
      <c r="AY27" s="94"/>
      <c r="AZ27" s="94"/>
    </row>
    <row r="28" spans="1:52" ht="39.950000000000003" customHeight="1" outlineLevel="1">
      <c r="A28" s="332" t="str">
        <f>IF(Brukerregistrering!C26="","",Brukerregistrering!C26)</f>
        <v/>
      </c>
      <c r="B28" s="333" t="str">
        <f>IF(Brukerregistrering!F26="","",Brukerregistrering!F26)</f>
        <v/>
      </c>
      <c r="C28" s="334" t="str">
        <f>IF(Brukerregistrering!H26="","",Brukerregistrering!H26)</f>
        <v/>
      </c>
      <c r="D28" s="335"/>
      <c r="E28" s="336"/>
      <c r="F28" s="337"/>
      <c r="G28" s="337"/>
      <c r="H28" s="338"/>
      <c r="I28" s="339"/>
      <c r="J28" s="340"/>
      <c r="K28" s="336"/>
      <c r="L28" s="336"/>
      <c r="M28" s="337"/>
      <c r="N28" s="337"/>
      <c r="O28" s="338"/>
      <c r="P28" s="341"/>
      <c r="Q28" s="324"/>
      <c r="R28" s="325"/>
      <c r="S28" s="325"/>
      <c r="T28" s="342"/>
      <c r="U28" s="340"/>
      <c r="V28" s="337"/>
      <c r="W28" s="337"/>
      <c r="X28" s="337"/>
      <c r="Y28" s="337"/>
      <c r="Z28" s="343"/>
      <c r="AA28" s="344"/>
      <c r="AB28" s="345"/>
      <c r="AC28" s="346"/>
      <c r="AD28" s="346"/>
      <c r="AE28" s="342"/>
      <c r="AF28" s="340"/>
      <c r="AG28" s="336"/>
      <c r="AH28" s="337"/>
      <c r="AI28" s="337"/>
      <c r="AJ28" s="337"/>
      <c r="AK28" s="343"/>
      <c r="AL28" s="344"/>
      <c r="AM28" s="345"/>
      <c r="AN28" s="346"/>
      <c r="AO28" s="346"/>
      <c r="AP28" s="342"/>
      <c r="AQ28" s="340"/>
      <c r="AR28" s="336"/>
      <c r="AS28" s="337"/>
      <c r="AT28" s="337"/>
      <c r="AU28" s="337"/>
      <c r="AV28" s="343"/>
      <c r="AW28" s="21"/>
      <c r="AX28" s="21"/>
      <c r="AY28" s="94"/>
      <c r="AZ28" s="94"/>
    </row>
    <row r="29" spans="1:52" ht="39.950000000000003" customHeight="1" outlineLevel="1">
      <c r="A29" s="314" t="str">
        <f>IF(Brukerregistrering!C27="","",Brukerregistrering!C27)</f>
        <v/>
      </c>
      <c r="B29" s="315" t="str">
        <f>IF(Brukerregistrering!F27="","",Brukerregistrering!F27)</f>
        <v/>
      </c>
      <c r="C29" s="316" t="str">
        <f>IF(Brukerregistrering!H27="","",Brukerregistrering!H27)</f>
        <v/>
      </c>
      <c r="D29" s="317"/>
      <c r="E29" s="318"/>
      <c r="F29" s="318"/>
      <c r="G29" s="318"/>
      <c r="H29" s="319"/>
      <c r="I29" s="320"/>
      <c r="J29" s="321"/>
      <c r="K29" s="318"/>
      <c r="L29" s="322"/>
      <c r="M29" s="318"/>
      <c r="N29" s="318"/>
      <c r="O29" s="319"/>
      <c r="P29" s="323"/>
      <c r="Q29" s="324"/>
      <c r="R29" s="325"/>
      <c r="S29" s="325"/>
      <c r="T29" s="326"/>
      <c r="U29" s="321"/>
      <c r="V29" s="318"/>
      <c r="W29" s="318"/>
      <c r="X29" s="318"/>
      <c r="Y29" s="318"/>
      <c r="Z29" s="327"/>
      <c r="AA29" s="328"/>
      <c r="AB29" s="329"/>
      <c r="AC29" s="330"/>
      <c r="AD29" s="330"/>
      <c r="AE29" s="331"/>
      <c r="AF29" s="321"/>
      <c r="AG29" s="318"/>
      <c r="AH29" s="318"/>
      <c r="AI29" s="318"/>
      <c r="AJ29" s="318"/>
      <c r="AK29" s="327"/>
      <c r="AL29" s="328"/>
      <c r="AM29" s="329"/>
      <c r="AN29" s="330"/>
      <c r="AO29" s="330"/>
      <c r="AP29" s="331"/>
      <c r="AQ29" s="321"/>
      <c r="AR29" s="318"/>
      <c r="AS29" s="318"/>
      <c r="AT29" s="318"/>
      <c r="AU29" s="318"/>
      <c r="AV29" s="327"/>
      <c r="AW29" s="21"/>
      <c r="AX29" s="21"/>
      <c r="AY29" s="94"/>
      <c r="AZ29" s="94"/>
    </row>
    <row r="30" spans="1:52" ht="39.950000000000003" customHeight="1" outlineLevel="1">
      <c r="A30" s="332" t="str">
        <f>IF(Brukerregistrering!C28="","",Brukerregistrering!C28)</f>
        <v/>
      </c>
      <c r="B30" s="333" t="str">
        <f>IF(Brukerregistrering!F28="","",Brukerregistrering!F28)</f>
        <v/>
      </c>
      <c r="C30" s="334" t="str">
        <f>IF(Brukerregistrering!H28="","",Brukerregistrering!H28)</f>
        <v/>
      </c>
      <c r="D30" s="335"/>
      <c r="E30" s="336"/>
      <c r="F30" s="337"/>
      <c r="G30" s="337"/>
      <c r="H30" s="338"/>
      <c r="I30" s="339"/>
      <c r="J30" s="340"/>
      <c r="K30" s="336"/>
      <c r="L30" s="336"/>
      <c r="M30" s="337"/>
      <c r="N30" s="337"/>
      <c r="O30" s="338"/>
      <c r="P30" s="341"/>
      <c r="Q30" s="324"/>
      <c r="R30" s="325"/>
      <c r="S30" s="325"/>
      <c r="T30" s="342"/>
      <c r="U30" s="340"/>
      <c r="V30" s="337"/>
      <c r="W30" s="337"/>
      <c r="X30" s="337"/>
      <c r="Y30" s="337"/>
      <c r="Z30" s="343"/>
      <c r="AA30" s="344"/>
      <c r="AB30" s="345"/>
      <c r="AC30" s="346"/>
      <c r="AD30" s="346"/>
      <c r="AE30" s="342"/>
      <c r="AF30" s="340"/>
      <c r="AG30" s="336"/>
      <c r="AH30" s="337"/>
      <c r="AI30" s="337"/>
      <c r="AJ30" s="337"/>
      <c r="AK30" s="343"/>
      <c r="AL30" s="344"/>
      <c r="AM30" s="345"/>
      <c r="AN30" s="346"/>
      <c r="AO30" s="346"/>
      <c r="AP30" s="342"/>
      <c r="AQ30" s="340"/>
      <c r="AR30" s="336"/>
      <c r="AS30" s="337"/>
      <c r="AT30" s="337"/>
      <c r="AU30" s="337"/>
      <c r="AV30" s="343"/>
      <c r="AW30" s="21"/>
      <c r="AX30" s="21"/>
      <c r="AY30" s="94"/>
      <c r="AZ30" s="94"/>
    </row>
    <row r="31" spans="1:52" ht="39.950000000000003" customHeight="1" outlineLevel="1">
      <c r="A31" s="314" t="str">
        <f>IF(Brukerregistrering!C29="","",Brukerregistrering!C29)</f>
        <v/>
      </c>
      <c r="B31" s="315" t="str">
        <f>IF(Brukerregistrering!F29="","",Brukerregistrering!F29)</f>
        <v/>
      </c>
      <c r="C31" s="316" t="str">
        <f>IF(Brukerregistrering!H29="","",Brukerregistrering!H29)</f>
        <v/>
      </c>
      <c r="D31" s="317"/>
      <c r="E31" s="318"/>
      <c r="F31" s="318"/>
      <c r="G31" s="318"/>
      <c r="H31" s="319"/>
      <c r="I31" s="320"/>
      <c r="J31" s="321"/>
      <c r="K31" s="318"/>
      <c r="L31" s="322"/>
      <c r="M31" s="318"/>
      <c r="N31" s="318"/>
      <c r="O31" s="319"/>
      <c r="P31" s="323"/>
      <c r="Q31" s="324"/>
      <c r="R31" s="325"/>
      <c r="S31" s="325"/>
      <c r="T31" s="326"/>
      <c r="U31" s="321"/>
      <c r="V31" s="318"/>
      <c r="W31" s="318"/>
      <c r="X31" s="318"/>
      <c r="Y31" s="318"/>
      <c r="Z31" s="327"/>
      <c r="AA31" s="328"/>
      <c r="AB31" s="329"/>
      <c r="AC31" s="330"/>
      <c r="AD31" s="330"/>
      <c r="AE31" s="331"/>
      <c r="AF31" s="321"/>
      <c r="AG31" s="318"/>
      <c r="AH31" s="318"/>
      <c r="AI31" s="318"/>
      <c r="AJ31" s="318"/>
      <c r="AK31" s="327"/>
      <c r="AL31" s="328"/>
      <c r="AM31" s="329"/>
      <c r="AN31" s="330"/>
      <c r="AO31" s="330"/>
      <c r="AP31" s="331"/>
      <c r="AQ31" s="321"/>
      <c r="AR31" s="318"/>
      <c r="AS31" s="318"/>
      <c r="AT31" s="318"/>
      <c r="AU31" s="318"/>
      <c r="AV31" s="327"/>
      <c r="AW31" s="21"/>
      <c r="AX31" s="21"/>
      <c r="AY31" s="94"/>
      <c r="AZ31" s="94"/>
    </row>
    <row r="32" spans="1:52" ht="39.950000000000003" customHeight="1" outlineLevel="1">
      <c r="A32" s="332" t="str">
        <f>IF(Brukerregistrering!C30="","",Brukerregistrering!C30)</f>
        <v/>
      </c>
      <c r="B32" s="333" t="str">
        <f>IF(Brukerregistrering!F30="","",Brukerregistrering!F30)</f>
        <v/>
      </c>
      <c r="C32" s="334" t="str">
        <f>IF(Brukerregistrering!H30="","",Brukerregistrering!H30)</f>
        <v/>
      </c>
      <c r="D32" s="335"/>
      <c r="E32" s="336"/>
      <c r="F32" s="337"/>
      <c r="G32" s="337"/>
      <c r="H32" s="338"/>
      <c r="I32" s="339"/>
      <c r="J32" s="340"/>
      <c r="K32" s="336"/>
      <c r="L32" s="336"/>
      <c r="M32" s="337"/>
      <c r="N32" s="337"/>
      <c r="O32" s="338"/>
      <c r="P32" s="341"/>
      <c r="Q32" s="324"/>
      <c r="R32" s="325"/>
      <c r="S32" s="325"/>
      <c r="T32" s="342"/>
      <c r="U32" s="340"/>
      <c r="V32" s="337"/>
      <c r="W32" s="337"/>
      <c r="X32" s="337"/>
      <c r="Y32" s="337"/>
      <c r="Z32" s="343"/>
      <c r="AA32" s="344"/>
      <c r="AB32" s="345"/>
      <c r="AC32" s="346"/>
      <c r="AD32" s="346"/>
      <c r="AE32" s="342"/>
      <c r="AF32" s="340"/>
      <c r="AG32" s="336"/>
      <c r="AH32" s="337"/>
      <c r="AI32" s="337"/>
      <c r="AJ32" s="337"/>
      <c r="AK32" s="343"/>
      <c r="AL32" s="344"/>
      <c r="AM32" s="345"/>
      <c r="AN32" s="346"/>
      <c r="AO32" s="346"/>
      <c r="AP32" s="342"/>
      <c r="AQ32" s="340"/>
      <c r="AR32" s="336"/>
      <c r="AS32" s="337"/>
      <c r="AT32" s="337"/>
      <c r="AU32" s="337"/>
      <c r="AV32" s="343"/>
      <c r="AW32" s="21"/>
      <c r="AX32" s="21"/>
      <c r="AY32" s="94"/>
      <c r="AZ32" s="94"/>
    </row>
    <row r="33" spans="1:52" ht="39.950000000000003" customHeight="1" outlineLevel="1">
      <c r="A33" s="314" t="str">
        <f>IF(Brukerregistrering!C31="","",Brukerregistrering!C31)</f>
        <v/>
      </c>
      <c r="B33" s="315" t="str">
        <f>IF(Brukerregistrering!F31="","",Brukerregistrering!F31)</f>
        <v/>
      </c>
      <c r="C33" s="316" t="str">
        <f>IF(Brukerregistrering!H31="","",Brukerregistrering!H31)</f>
        <v/>
      </c>
      <c r="D33" s="317"/>
      <c r="E33" s="318"/>
      <c r="F33" s="318"/>
      <c r="G33" s="318"/>
      <c r="H33" s="319"/>
      <c r="I33" s="320"/>
      <c r="J33" s="321"/>
      <c r="K33" s="318"/>
      <c r="L33" s="322"/>
      <c r="M33" s="318"/>
      <c r="N33" s="318"/>
      <c r="O33" s="319"/>
      <c r="P33" s="323"/>
      <c r="Q33" s="324"/>
      <c r="R33" s="325"/>
      <c r="S33" s="325"/>
      <c r="T33" s="326"/>
      <c r="U33" s="321"/>
      <c r="V33" s="318"/>
      <c r="W33" s="318"/>
      <c r="X33" s="318"/>
      <c r="Y33" s="318"/>
      <c r="Z33" s="327"/>
      <c r="AA33" s="328"/>
      <c r="AB33" s="329"/>
      <c r="AC33" s="330"/>
      <c r="AD33" s="330"/>
      <c r="AE33" s="331"/>
      <c r="AF33" s="321"/>
      <c r="AG33" s="318"/>
      <c r="AH33" s="318"/>
      <c r="AI33" s="318"/>
      <c r="AJ33" s="318"/>
      <c r="AK33" s="327"/>
      <c r="AL33" s="328"/>
      <c r="AM33" s="329"/>
      <c r="AN33" s="330"/>
      <c r="AO33" s="330"/>
      <c r="AP33" s="331"/>
      <c r="AQ33" s="321"/>
      <c r="AR33" s="318"/>
      <c r="AS33" s="318"/>
      <c r="AT33" s="318"/>
      <c r="AU33" s="318"/>
      <c r="AV33" s="327"/>
      <c r="AW33" s="21"/>
      <c r="AX33" s="21"/>
      <c r="AY33" s="94"/>
      <c r="AZ33" s="94"/>
    </row>
    <row r="34" spans="1:52" ht="39.950000000000003" customHeight="1" outlineLevel="1">
      <c r="A34" s="332" t="str">
        <f>IF(Brukerregistrering!C32="","",Brukerregistrering!C32)</f>
        <v/>
      </c>
      <c r="B34" s="333" t="str">
        <f>IF(Brukerregistrering!F32="","",Brukerregistrering!F32)</f>
        <v/>
      </c>
      <c r="C34" s="334" t="str">
        <f>IF(Brukerregistrering!H32="","",Brukerregistrering!H32)</f>
        <v/>
      </c>
      <c r="D34" s="335"/>
      <c r="E34" s="336"/>
      <c r="F34" s="337"/>
      <c r="G34" s="337"/>
      <c r="H34" s="338"/>
      <c r="I34" s="339"/>
      <c r="J34" s="340"/>
      <c r="K34" s="336"/>
      <c r="L34" s="336"/>
      <c r="M34" s="337"/>
      <c r="N34" s="337"/>
      <c r="O34" s="338"/>
      <c r="P34" s="341"/>
      <c r="Q34" s="324"/>
      <c r="R34" s="325"/>
      <c r="S34" s="325"/>
      <c r="T34" s="342"/>
      <c r="U34" s="340"/>
      <c r="V34" s="337"/>
      <c r="W34" s="337"/>
      <c r="X34" s="337"/>
      <c r="Y34" s="337"/>
      <c r="Z34" s="343"/>
      <c r="AA34" s="344"/>
      <c r="AB34" s="345"/>
      <c r="AC34" s="346"/>
      <c r="AD34" s="346"/>
      <c r="AE34" s="342"/>
      <c r="AF34" s="340"/>
      <c r="AG34" s="336"/>
      <c r="AH34" s="337"/>
      <c r="AI34" s="337"/>
      <c r="AJ34" s="337"/>
      <c r="AK34" s="343"/>
      <c r="AL34" s="344"/>
      <c r="AM34" s="345"/>
      <c r="AN34" s="346"/>
      <c r="AO34" s="346"/>
      <c r="AP34" s="342"/>
      <c r="AQ34" s="340"/>
      <c r="AR34" s="336"/>
      <c r="AS34" s="337"/>
      <c r="AT34" s="337"/>
      <c r="AU34" s="337"/>
      <c r="AV34" s="343"/>
      <c r="AW34" s="21"/>
      <c r="AX34" s="21"/>
      <c r="AY34" s="94"/>
      <c r="AZ34" s="94"/>
    </row>
    <row r="35" spans="1:52" ht="39.950000000000003" customHeight="1" outlineLevel="1">
      <c r="A35" s="314" t="str">
        <f>IF(Brukerregistrering!C33="","",Brukerregistrering!C33)</f>
        <v/>
      </c>
      <c r="B35" s="315" t="str">
        <f>IF(Brukerregistrering!F33="","",Brukerregistrering!F33)</f>
        <v/>
      </c>
      <c r="C35" s="316" t="str">
        <f>IF(Brukerregistrering!H33="","",Brukerregistrering!H33)</f>
        <v/>
      </c>
      <c r="D35" s="317"/>
      <c r="E35" s="318"/>
      <c r="F35" s="318"/>
      <c r="G35" s="318"/>
      <c r="H35" s="319"/>
      <c r="I35" s="320"/>
      <c r="J35" s="321"/>
      <c r="K35" s="318"/>
      <c r="L35" s="322"/>
      <c r="M35" s="318"/>
      <c r="N35" s="318"/>
      <c r="O35" s="319"/>
      <c r="P35" s="323"/>
      <c r="Q35" s="324"/>
      <c r="R35" s="325"/>
      <c r="S35" s="325"/>
      <c r="T35" s="326"/>
      <c r="U35" s="321"/>
      <c r="V35" s="318"/>
      <c r="W35" s="318"/>
      <c r="X35" s="318"/>
      <c r="Y35" s="318"/>
      <c r="Z35" s="327"/>
      <c r="AA35" s="328"/>
      <c r="AB35" s="329"/>
      <c r="AC35" s="330"/>
      <c r="AD35" s="330"/>
      <c r="AE35" s="331"/>
      <c r="AF35" s="321"/>
      <c r="AG35" s="318"/>
      <c r="AH35" s="318"/>
      <c r="AI35" s="318"/>
      <c r="AJ35" s="318"/>
      <c r="AK35" s="327"/>
      <c r="AL35" s="328"/>
      <c r="AM35" s="329"/>
      <c r="AN35" s="330"/>
      <c r="AO35" s="330"/>
      <c r="AP35" s="331"/>
      <c r="AQ35" s="321"/>
      <c r="AR35" s="318"/>
      <c r="AS35" s="318"/>
      <c r="AT35" s="318"/>
      <c r="AU35" s="318"/>
      <c r="AV35" s="327"/>
      <c r="AW35" s="21"/>
      <c r="AX35" s="21"/>
      <c r="AY35" s="94"/>
      <c r="AZ35" s="94"/>
    </row>
    <row r="36" spans="1:52" ht="39.950000000000003" customHeight="1" outlineLevel="1">
      <c r="A36" s="332" t="str">
        <f>IF(Brukerregistrering!C34="","",Brukerregistrering!C34)</f>
        <v/>
      </c>
      <c r="B36" s="333" t="str">
        <f>IF(Brukerregistrering!F34="","",Brukerregistrering!F34)</f>
        <v/>
      </c>
      <c r="C36" s="334" t="str">
        <f>IF(Brukerregistrering!H34="","",Brukerregistrering!H34)</f>
        <v/>
      </c>
      <c r="D36" s="335"/>
      <c r="E36" s="336"/>
      <c r="F36" s="337"/>
      <c r="G36" s="337"/>
      <c r="H36" s="338"/>
      <c r="I36" s="339"/>
      <c r="J36" s="340"/>
      <c r="K36" s="336"/>
      <c r="L36" s="336"/>
      <c r="M36" s="337"/>
      <c r="N36" s="337"/>
      <c r="O36" s="338"/>
      <c r="P36" s="341"/>
      <c r="Q36" s="324"/>
      <c r="R36" s="325"/>
      <c r="S36" s="325"/>
      <c r="T36" s="342"/>
      <c r="U36" s="340"/>
      <c r="V36" s="337"/>
      <c r="W36" s="337"/>
      <c r="X36" s="337"/>
      <c r="Y36" s="337"/>
      <c r="Z36" s="343"/>
      <c r="AA36" s="344"/>
      <c r="AB36" s="345"/>
      <c r="AC36" s="346"/>
      <c r="AD36" s="346"/>
      <c r="AE36" s="342"/>
      <c r="AF36" s="340"/>
      <c r="AG36" s="336"/>
      <c r="AH36" s="337"/>
      <c r="AI36" s="337"/>
      <c r="AJ36" s="337"/>
      <c r="AK36" s="343"/>
      <c r="AL36" s="344"/>
      <c r="AM36" s="345"/>
      <c r="AN36" s="346"/>
      <c r="AO36" s="346"/>
      <c r="AP36" s="342"/>
      <c r="AQ36" s="340"/>
      <c r="AR36" s="336"/>
      <c r="AS36" s="337"/>
      <c r="AT36" s="337"/>
      <c r="AU36" s="337"/>
      <c r="AV36" s="343"/>
      <c r="AW36" s="21"/>
      <c r="AX36" s="21"/>
      <c r="AY36" s="94"/>
      <c r="AZ36" s="94"/>
    </row>
    <row r="37" spans="1:52" ht="39.950000000000003" customHeight="1" outlineLevel="1">
      <c r="A37" s="314" t="str">
        <f>IF(Brukerregistrering!C35="","",Brukerregistrering!C35)</f>
        <v/>
      </c>
      <c r="B37" s="315" t="str">
        <f>IF(Brukerregistrering!F35="","",Brukerregistrering!F35)</f>
        <v/>
      </c>
      <c r="C37" s="316" t="str">
        <f>IF(Brukerregistrering!H35="","",Brukerregistrering!H35)</f>
        <v/>
      </c>
      <c r="D37" s="317"/>
      <c r="E37" s="318"/>
      <c r="F37" s="318"/>
      <c r="G37" s="318"/>
      <c r="H37" s="319"/>
      <c r="I37" s="320"/>
      <c r="J37" s="321"/>
      <c r="K37" s="318"/>
      <c r="L37" s="322"/>
      <c r="M37" s="318"/>
      <c r="N37" s="318"/>
      <c r="O37" s="319"/>
      <c r="P37" s="323"/>
      <c r="Q37" s="324"/>
      <c r="R37" s="325"/>
      <c r="S37" s="325"/>
      <c r="T37" s="326"/>
      <c r="U37" s="321"/>
      <c r="V37" s="318"/>
      <c r="W37" s="318"/>
      <c r="X37" s="318"/>
      <c r="Y37" s="318"/>
      <c r="Z37" s="327"/>
      <c r="AA37" s="328"/>
      <c r="AB37" s="329"/>
      <c r="AC37" s="330"/>
      <c r="AD37" s="330"/>
      <c r="AE37" s="331"/>
      <c r="AF37" s="321"/>
      <c r="AG37" s="318"/>
      <c r="AH37" s="318"/>
      <c r="AI37" s="318"/>
      <c r="AJ37" s="318"/>
      <c r="AK37" s="327"/>
      <c r="AL37" s="328"/>
      <c r="AM37" s="329"/>
      <c r="AN37" s="330"/>
      <c r="AO37" s="330"/>
      <c r="AP37" s="331"/>
      <c r="AQ37" s="321"/>
      <c r="AR37" s="318"/>
      <c r="AS37" s="318"/>
      <c r="AT37" s="318"/>
      <c r="AU37" s="318"/>
      <c r="AV37" s="327"/>
      <c r="AW37" s="21"/>
      <c r="AX37" s="21"/>
      <c r="AY37" s="94"/>
      <c r="AZ37" s="94"/>
    </row>
    <row r="38" spans="1:52" ht="39.950000000000003" customHeight="1" outlineLevel="1">
      <c r="A38" s="332" t="str">
        <f>IF(Brukerregistrering!C36="","",Brukerregistrering!C36)</f>
        <v/>
      </c>
      <c r="B38" s="333" t="str">
        <f>IF(Brukerregistrering!F36="","",Brukerregistrering!F36)</f>
        <v/>
      </c>
      <c r="C38" s="334" t="str">
        <f>IF(Brukerregistrering!H36="","",Brukerregistrering!H36)</f>
        <v/>
      </c>
      <c r="D38" s="335"/>
      <c r="E38" s="336"/>
      <c r="F38" s="337"/>
      <c r="G38" s="337"/>
      <c r="H38" s="338"/>
      <c r="I38" s="339"/>
      <c r="J38" s="340"/>
      <c r="K38" s="336"/>
      <c r="L38" s="336"/>
      <c r="M38" s="337"/>
      <c r="N38" s="337"/>
      <c r="O38" s="338"/>
      <c r="P38" s="341"/>
      <c r="Q38" s="324"/>
      <c r="R38" s="325"/>
      <c r="S38" s="325"/>
      <c r="T38" s="342"/>
      <c r="U38" s="340"/>
      <c r="V38" s="337"/>
      <c r="W38" s="337"/>
      <c r="X38" s="337"/>
      <c r="Y38" s="337"/>
      <c r="Z38" s="343"/>
      <c r="AA38" s="344"/>
      <c r="AB38" s="345"/>
      <c r="AC38" s="346"/>
      <c r="AD38" s="346"/>
      <c r="AE38" s="342"/>
      <c r="AF38" s="340"/>
      <c r="AG38" s="336"/>
      <c r="AH38" s="337"/>
      <c r="AI38" s="337"/>
      <c r="AJ38" s="337"/>
      <c r="AK38" s="343"/>
      <c r="AL38" s="344"/>
      <c r="AM38" s="345"/>
      <c r="AN38" s="346"/>
      <c r="AO38" s="346"/>
      <c r="AP38" s="342"/>
      <c r="AQ38" s="340"/>
      <c r="AR38" s="336"/>
      <c r="AS38" s="337"/>
      <c r="AT38" s="337"/>
      <c r="AU38" s="337"/>
      <c r="AV38" s="343"/>
      <c r="AW38" s="21"/>
      <c r="AX38" s="21"/>
      <c r="AY38" s="94"/>
      <c r="AZ38" s="94"/>
    </row>
    <row r="39" spans="1:52" ht="39.950000000000003" customHeight="1" outlineLevel="1">
      <c r="A39" s="314" t="str">
        <f>IF(Brukerregistrering!C37="","",Brukerregistrering!C37)</f>
        <v/>
      </c>
      <c r="B39" s="315" t="str">
        <f>IF(Brukerregistrering!F37="","",Brukerregistrering!F37)</f>
        <v/>
      </c>
      <c r="C39" s="316" t="str">
        <f>IF(Brukerregistrering!H37="","",Brukerregistrering!H37)</f>
        <v/>
      </c>
      <c r="D39" s="317"/>
      <c r="E39" s="318"/>
      <c r="F39" s="318"/>
      <c r="G39" s="318"/>
      <c r="H39" s="319"/>
      <c r="I39" s="320"/>
      <c r="J39" s="321"/>
      <c r="K39" s="318"/>
      <c r="L39" s="322"/>
      <c r="M39" s="318"/>
      <c r="N39" s="318"/>
      <c r="O39" s="319"/>
      <c r="P39" s="323"/>
      <c r="Q39" s="324"/>
      <c r="R39" s="325"/>
      <c r="S39" s="325"/>
      <c r="T39" s="326"/>
      <c r="U39" s="321"/>
      <c r="V39" s="318"/>
      <c r="W39" s="318"/>
      <c r="X39" s="318"/>
      <c r="Y39" s="318"/>
      <c r="Z39" s="327"/>
      <c r="AA39" s="328"/>
      <c r="AB39" s="329"/>
      <c r="AC39" s="330"/>
      <c r="AD39" s="330"/>
      <c r="AE39" s="331"/>
      <c r="AF39" s="321"/>
      <c r="AG39" s="318"/>
      <c r="AH39" s="318"/>
      <c r="AI39" s="318"/>
      <c r="AJ39" s="318"/>
      <c r="AK39" s="327"/>
      <c r="AL39" s="328"/>
      <c r="AM39" s="329"/>
      <c r="AN39" s="330"/>
      <c r="AO39" s="330"/>
      <c r="AP39" s="331"/>
      <c r="AQ39" s="321"/>
      <c r="AR39" s="318"/>
      <c r="AS39" s="318"/>
      <c r="AT39" s="318"/>
      <c r="AU39" s="318"/>
      <c r="AV39" s="327"/>
      <c r="AW39" s="21"/>
      <c r="AX39" s="21"/>
      <c r="AY39" s="94"/>
      <c r="AZ39" s="94"/>
    </row>
    <row r="40" spans="1:52" ht="39.950000000000003" customHeight="1" outlineLevel="1">
      <c r="A40" s="332" t="str">
        <f>IF(Brukerregistrering!C38="","",Brukerregistrering!C38)</f>
        <v/>
      </c>
      <c r="B40" s="333" t="str">
        <f>IF(Brukerregistrering!F38="","",Brukerregistrering!F38)</f>
        <v/>
      </c>
      <c r="C40" s="334" t="str">
        <f>IF(Brukerregistrering!H38="","",Brukerregistrering!H38)</f>
        <v/>
      </c>
      <c r="D40" s="335"/>
      <c r="E40" s="336"/>
      <c r="F40" s="337"/>
      <c r="G40" s="337"/>
      <c r="H40" s="338"/>
      <c r="I40" s="339"/>
      <c r="J40" s="340"/>
      <c r="K40" s="336"/>
      <c r="L40" s="336"/>
      <c r="M40" s="337"/>
      <c r="N40" s="337"/>
      <c r="O40" s="338"/>
      <c r="P40" s="341"/>
      <c r="Q40" s="324"/>
      <c r="R40" s="325"/>
      <c r="S40" s="325"/>
      <c r="T40" s="342"/>
      <c r="U40" s="340"/>
      <c r="V40" s="337"/>
      <c r="W40" s="337"/>
      <c r="X40" s="337"/>
      <c r="Y40" s="337"/>
      <c r="Z40" s="343"/>
      <c r="AA40" s="344"/>
      <c r="AB40" s="345"/>
      <c r="AC40" s="346"/>
      <c r="AD40" s="346"/>
      <c r="AE40" s="342"/>
      <c r="AF40" s="340"/>
      <c r="AG40" s="336"/>
      <c r="AH40" s="337"/>
      <c r="AI40" s="337"/>
      <c r="AJ40" s="337"/>
      <c r="AK40" s="343"/>
      <c r="AL40" s="344"/>
      <c r="AM40" s="345"/>
      <c r="AN40" s="346"/>
      <c r="AO40" s="346"/>
      <c r="AP40" s="342"/>
      <c r="AQ40" s="340"/>
      <c r="AR40" s="336"/>
      <c r="AS40" s="337"/>
      <c r="AT40" s="337"/>
      <c r="AU40" s="337"/>
      <c r="AV40" s="343"/>
      <c r="AW40" s="21"/>
      <c r="AX40" s="21"/>
      <c r="AY40" s="94"/>
      <c r="AZ40" s="94"/>
    </row>
    <row r="41" spans="1:52" ht="39.950000000000003" customHeight="1" outlineLevel="1">
      <c r="A41" s="314" t="str">
        <f>IF(Brukerregistrering!C39="","",Brukerregistrering!C39)</f>
        <v/>
      </c>
      <c r="B41" s="315" t="str">
        <f>IF(Brukerregistrering!F39="","",Brukerregistrering!F39)</f>
        <v/>
      </c>
      <c r="C41" s="316" t="str">
        <f>IF(Brukerregistrering!H39="","",Brukerregistrering!H39)</f>
        <v/>
      </c>
      <c r="D41" s="317"/>
      <c r="E41" s="318"/>
      <c r="F41" s="318"/>
      <c r="G41" s="318"/>
      <c r="H41" s="319"/>
      <c r="I41" s="320"/>
      <c r="J41" s="321"/>
      <c r="K41" s="318"/>
      <c r="L41" s="322"/>
      <c r="M41" s="318"/>
      <c r="N41" s="318"/>
      <c r="O41" s="319"/>
      <c r="P41" s="323"/>
      <c r="Q41" s="324"/>
      <c r="R41" s="325"/>
      <c r="S41" s="325"/>
      <c r="T41" s="326"/>
      <c r="U41" s="321"/>
      <c r="V41" s="318"/>
      <c r="W41" s="318"/>
      <c r="X41" s="318"/>
      <c r="Y41" s="318"/>
      <c r="Z41" s="327"/>
      <c r="AA41" s="328"/>
      <c r="AB41" s="329"/>
      <c r="AC41" s="330"/>
      <c r="AD41" s="330"/>
      <c r="AE41" s="331"/>
      <c r="AF41" s="321"/>
      <c r="AG41" s="318"/>
      <c r="AH41" s="318"/>
      <c r="AI41" s="318"/>
      <c r="AJ41" s="318"/>
      <c r="AK41" s="327"/>
      <c r="AL41" s="328"/>
      <c r="AM41" s="329"/>
      <c r="AN41" s="330"/>
      <c r="AO41" s="330"/>
      <c r="AP41" s="331"/>
      <c r="AQ41" s="321"/>
      <c r="AR41" s="318"/>
      <c r="AS41" s="318"/>
      <c r="AT41" s="318"/>
      <c r="AU41" s="318"/>
      <c r="AV41" s="327"/>
      <c r="AW41" s="21"/>
      <c r="AX41" s="21"/>
      <c r="AY41" s="94"/>
      <c r="AZ41" s="94"/>
    </row>
    <row r="42" spans="1:52" ht="39.950000000000003" customHeight="1" outlineLevel="1">
      <c r="A42" s="332" t="str">
        <f>IF(Brukerregistrering!C40="","",Brukerregistrering!C40)</f>
        <v/>
      </c>
      <c r="B42" s="333" t="str">
        <f>IF(Brukerregistrering!F40="","",Brukerregistrering!F40)</f>
        <v/>
      </c>
      <c r="C42" s="334" t="str">
        <f>IF(Brukerregistrering!H40="","",Brukerregistrering!H40)</f>
        <v/>
      </c>
      <c r="D42" s="335"/>
      <c r="E42" s="336"/>
      <c r="F42" s="337"/>
      <c r="G42" s="337"/>
      <c r="H42" s="338"/>
      <c r="I42" s="339"/>
      <c r="J42" s="340"/>
      <c r="K42" s="336"/>
      <c r="L42" s="336"/>
      <c r="M42" s="337"/>
      <c r="N42" s="337"/>
      <c r="O42" s="338"/>
      <c r="P42" s="341"/>
      <c r="Q42" s="324"/>
      <c r="R42" s="325"/>
      <c r="S42" s="325"/>
      <c r="T42" s="342"/>
      <c r="U42" s="340"/>
      <c r="V42" s="337"/>
      <c r="W42" s="337"/>
      <c r="X42" s="337"/>
      <c r="Y42" s="337"/>
      <c r="Z42" s="343"/>
      <c r="AA42" s="344"/>
      <c r="AB42" s="345"/>
      <c r="AC42" s="346"/>
      <c r="AD42" s="346"/>
      <c r="AE42" s="342"/>
      <c r="AF42" s="340"/>
      <c r="AG42" s="336"/>
      <c r="AH42" s="337"/>
      <c r="AI42" s="337"/>
      <c r="AJ42" s="337"/>
      <c r="AK42" s="343"/>
      <c r="AL42" s="344"/>
      <c r="AM42" s="345"/>
      <c r="AN42" s="346"/>
      <c r="AO42" s="346"/>
      <c r="AP42" s="342"/>
      <c r="AQ42" s="340"/>
      <c r="AR42" s="336"/>
      <c r="AS42" s="337"/>
      <c r="AT42" s="337"/>
      <c r="AU42" s="337"/>
      <c r="AV42" s="343"/>
      <c r="AW42" s="21"/>
      <c r="AX42" s="21"/>
      <c r="AY42" s="94"/>
      <c r="AZ42" s="94"/>
    </row>
    <row r="43" spans="1:52" ht="39.950000000000003" customHeight="1" outlineLevel="1">
      <c r="A43" s="314" t="str">
        <f>IF(Brukerregistrering!C41="","",Brukerregistrering!C41)</f>
        <v/>
      </c>
      <c r="B43" s="315" t="str">
        <f>IF(Brukerregistrering!F41="","",Brukerregistrering!F41)</f>
        <v/>
      </c>
      <c r="C43" s="316" t="str">
        <f>IF(Brukerregistrering!H41="","",Brukerregistrering!H41)</f>
        <v/>
      </c>
      <c r="D43" s="317"/>
      <c r="E43" s="318"/>
      <c r="F43" s="318"/>
      <c r="G43" s="318"/>
      <c r="H43" s="319"/>
      <c r="I43" s="320"/>
      <c r="J43" s="321"/>
      <c r="K43" s="318"/>
      <c r="L43" s="322"/>
      <c r="M43" s="318"/>
      <c r="N43" s="318"/>
      <c r="O43" s="319"/>
      <c r="P43" s="323"/>
      <c r="Q43" s="324"/>
      <c r="R43" s="325"/>
      <c r="S43" s="325"/>
      <c r="T43" s="326"/>
      <c r="U43" s="321"/>
      <c r="V43" s="318"/>
      <c r="W43" s="318"/>
      <c r="X43" s="318"/>
      <c r="Y43" s="318"/>
      <c r="Z43" s="327"/>
      <c r="AA43" s="328"/>
      <c r="AB43" s="329"/>
      <c r="AC43" s="330"/>
      <c r="AD43" s="330"/>
      <c r="AE43" s="331"/>
      <c r="AF43" s="321"/>
      <c r="AG43" s="318"/>
      <c r="AH43" s="318"/>
      <c r="AI43" s="318"/>
      <c r="AJ43" s="318"/>
      <c r="AK43" s="327"/>
      <c r="AL43" s="328"/>
      <c r="AM43" s="329"/>
      <c r="AN43" s="330"/>
      <c r="AO43" s="330"/>
      <c r="AP43" s="331"/>
      <c r="AQ43" s="321"/>
      <c r="AR43" s="318"/>
      <c r="AS43" s="318"/>
      <c r="AT43" s="318"/>
      <c r="AU43" s="318"/>
      <c r="AV43" s="327"/>
      <c r="AW43" s="21"/>
      <c r="AX43" s="21"/>
      <c r="AY43" s="94"/>
      <c r="AZ43" s="94"/>
    </row>
    <row r="44" spans="1:52" ht="39.950000000000003" customHeight="1" outlineLevel="1">
      <c r="A44" s="332" t="str">
        <f>IF(Brukerregistrering!C42="","",Brukerregistrering!C42)</f>
        <v/>
      </c>
      <c r="B44" s="333" t="str">
        <f>IF(Brukerregistrering!F42="","",Brukerregistrering!F42)</f>
        <v/>
      </c>
      <c r="C44" s="334" t="str">
        <f>IF(Brukerregistrering!H42="","",Brukerregistrering!H42)</f>
        <v/>
      </c>
      <c r="D44" s="335"/>
      <c r="E44" s="336"/>
      <c r="F44" s="337"/>
      <c r="G44" s="337"/>
      <c r="H44" s="338"/>
      <c r="I44" s="339"/>
      <c r="J44" s="340"/>
      <c r="K44" s="336"/>
      <c r="L44" s="336"/>
      <c r="M44" s="337"/>
      <c r="N44" s="337"/>
      <c r="O44" s="338"/>
      <c r="P44" s="341"/>
      <c r="Q44" s="324"/>
      <c r="R44" s="325"/>
      <c r="S44" s="325"/>
      <c r="T44" s="342"/>
      <c r="U44" s="340"/>
      <c r="V44" s="337"/>
      <c r="W44" s="337"/>
      <c r="X44" s="337"/>
      <c r="Y44" s="337"/>
      <c r="Z44" s="343"/>
      <c r="AA44" s="344"/>
      <c r="AB44" s="345"/>
      <c r="AC44" s="346"/>
      <c r="AD44" s="346"/>
      <c r="AE44" s="342"/>
      <c r="AF44" s="340"/>
      <c r="AG44" s="336"/>
      <c r="AH44" s="337"/>
      <c r="AI44" s="337"/>
      <c r="AJ44" s="337"/>
      <c r="AK44" s="343"/>
      <c r="AL44" s="344"/>
      <c r="AM44" s="345"/>
      <c r="AN44" s="346"/>
      <c r="AO44" s="346"/>
      <c r="AP44" s="342"/>
      <c r="AQ44" s="340"/>
      <c r="AR44" s="336"/>
      <c r="AS44" s="337"/>
      <c r="AT44" s="337"/>
      <c r="AU44" s="337"/>
      <c r="AV44" s="343"/>
      <c r="AW44" s="21"/>
      <c r="AX44" s="21"/>
      <c r="AY44" s="94"/>
      <c r="AZ44" s="94"/>
    </row>
    <row r="45" spans="1:52" ht="39.950000000000003" customHeight="1" outlineLevel="1">
      <c r="A45" s="314" t="str">
        <f>IF(Brukerregistrering!C43="","",Brukerregistrering!C43)</f>
        <v/>
      </c>
      <c r="B45" s="315" t="str">
        <f>IF(Brukerregistrering!F43="","",Brukerregistrering!F43)</f>
        <v/>
      </c>
      <c r="C45" s="316" t="str">
        <f>IF(Brukerregistrering!H43="","",Brukerregistrering!H43)</f>
        <v/>
      </c>
      <c r="D45" s="317"/>
      <c r="E45" s="318"/>
      <c r="F45" s="318"/>
      <c r="G45" s="318"/>
      <c r="H45" s="319"/>
      <c r="I45" s="320"/>
      <c r="J45" s="321"/>
      <c r="K45" s="318"/>
      <c r="L45" s="322"/>
      <c r="M45" s="318"/>
      <c r="N45" s="318"/>
      <c r="O45" s="319"/>
      <c r="P45" s="323"/>
      <c r="Q45" s="324"/>
      <c r="R45" s="325"/>
      <c r="S45" s="325"/>
      <c r="T45" s="326"/>
      <c r="U45" s="321"/>
      <c r="V45" s="318"/>
      <c r="W45" s="318"/>
      <c r="X45" s="318"/>
      <c r="Y45" s="318"/>
      <c r="Z45" s="327"/>
      <c r="AA45" s="328"/>
      <c r="AB45" s="329"/>
      <c r="AC45" s="330"/>
      <c r="AD45" s="330"/>
      <c r="AE45" s="331"/>
      <c r="AF45" s="321"/>
      <c r="AG45" s="318"/>
      <c r="AH45" s="318"/>
      <c r="AI45" s="318"/>
      <c r="AJ45" s="318"/>
      <c r="AK45" s="327"/>
      <c r="AL45" s="328"/>
      <c r="AM45" s="329"/>
      <c r="AN45" s="330"/>
      <c r="AO45" s="330"/>
      <c r="AP45" s="331"/>
      <c r="AQ45" s="321"/>
      <c r="AR45" s="318"/>
      <c r="AS45" s="318"/>
      <c r="AT45" s="318"/>
      <c r="AU45" s="318"/>
      <c r="AV45" s="327"/>
      <c r="AW45" s="21"/>
      <c r="AX45" s="21"/>
      <c r="AY45" s="94"/>
      <c r="AZ45" s="94"/>
    </row>
    <row r="46" spans="1:52" ht="39.950000000000003" customHeight="1" outlineLevel="1">
      <c r="A46" s="332" t="str">
        <f>IF(Brukerregistrering!C44="","",Brukerregistrering!C44)</f>
        <v/>
      </c>
      <c r="B46" s="333" t="str">
        <f>IF(Brukerregistrering!F44="","",Brukerregistrering!F44)</f>
        <v/>
      </c>
      <c r="C46" s="334" t="str">
        <f>IF(Brukerregistrering!H44="","",Brukerregistrering!H44)</f>
        <v/>
      </c>
      <c r="D46" s="335"/>
      <c r="E46" s="336"/>
      <c r="F46" s="337"/>
      <c r="G46" s="337"/>
      <c r="H46" s="338"/>
      <c r="I46" s="339"/>
      <c r="J46" s="340"/>
      <c r="K46" s="336"/>
      <c r="L46" s="336"/>
      <c r="M46" s="337"/>
      <c r="N46" s="337"/>
      <c r="O46" s="338"/>
      <c r="P46" s="341"/>
      <c r="Q46" s="324"/>
      <c r="R46" s="325"/>
      <c r="S46" s="325"/>
      <c r="T46" s="342"/>
      <c r="U46" s="340"/>
      <c r="V46" s="337"/>
      <c r="W46" s="337"/>
      <c r="X46" s="337"/>
      <c r="Y46" s="337"/>
      <c r="Z46" s="343"/>
      <c r="AA46" s="344"/>
      <c r="AB46" s="345"/>
      <c r="AC46" s="346"/>
      <c r="AD46" s="346"/>
      <c r="AE46" s="342"/>
      <c r="AF46" s="340"/>
      <c r="AG46" s="336"/>
      <c r="AH46" s="337"/>
      <c r="AI46" s="337"/>
      <c r="AJ46" s="337"/>
      <c r="AK46" s="343"/>
      <c r="AL46" s="344"/>
      <c r="AM46" s="345"/>
      <c r="AN46" s="346"/>
      <c r="AO46" s="346"/>
      <c r="AP46" s="342"/>
      <c r="AQ46" s="340"/>
      <c r="AR46" s="336"/>
      <c r="AS46" s="337"/>
      <c r="AT46" s="337"/>
      <c r="AU46" s="337"/>
      <c r="AV46" s="343"/>
      <c r="AW46" s="21"/>
      <c r="AX46" s="21"/>
      <c r="AY46" s="94"/>
      <c r="AZ46" s="94"/>
    </row>
    <row r="47" spans="1:52" ht="39.950000000000003" customHeight="1" outlineLevel="1">
      <c r="A47" s="314" t="str">
        <f>IF(Brukerregistrering!C45="","",Brukerregistrering!C45)</f>
        <v/>
      </c>
      <c r="B47" s="315" t="str">
        <f>IF(Brukerregistrering!F45="","",Brukerregistrering!F45)</f>
        <v/>
      </c>
      <c r="C47" s="316" t="str">
        <f>IF(Brukerregistrering!H45="","",Brukerregistrering!H45)</f>
        <v/>
      </c>
      <c r="D47" s="317"/>
      <c r="E47" s="318"/>
      <c r="F47" s="318"/>
      <c r="G47" s="318"/>
      <c r="H47" s="319"/>
      <c r="I47" s="320"/>
      <c r="J47" s="321"/>
      <c r="K47" s="318"/>
      <c r="L47" s="322"/>
      <c r="M47" s="318"/>
      <c r="N47" s="318"/>
      <c r="O47" s="319"/>
      <c r="P47" s="323"/>
      <c r="Q47" s="324"/>
      <c r="R47" s="325"/>
      <c r="S47" s="325"/>
      <c r="T47" s="326"/>
      <c r="U47" s="321"/>
      <c r="V47" s="318"/>
      <c r="W47" s="318"/>
      <c r="X47" s="318"/>
      <c r="Y47" s="318"/>
      <c r="Z47" s="327"/>
      <c r="AA47" s="328"/>
      <c r="AB47" s="329"/>
      <c r="AC47" s="330"/>
      <c r="AD47" s="330"/>
      <c r="AE47" s="331"/>
      <c r="AF47" s="321"/>
      <c r="AG47" s="318"/>
      <c r="AH47" s="318"/>
      <c r="AI47" s="318"/>
      <c r="AJ47" s="318"/>
      <c r="AK47" s="327"/>
      <c r="AL47" s="328"/>
      <c r="AM47" s="329"/>
      <c r="AN47" s="330"/>
      <c r="AO47" s="330"/>
      <c r="AP47" s="331"/>
      <c r="AQ47" s="321"/>
      <c r="AR47" s="318"/>
      <c r="AS47" s="318"/>
      <c r="AT47" s="318"/>
      <c r="AU47" s="318"/>
      <c r="AV47" s="327"/>
      <c r="AW47" s="21"/>
      <c r="AX47" s="21"/>
      <c r="AY47" s="94"/>
      <c r="AZ47" s="94"/>
    </row>
    <row r="48" spans="1:52" ht="39.950000000000003" customHeight="1" outlineLevel="1">
      <c r="A48" s="332" t="str">
        <f>IF(Brukerregistrering!C46="","",Brukerregistrering!C46)</f>
        <v/>
      </c>
      <c r="B48" s="333" t="str">
        <f>IF(Brukerregistrering!F46="","",Brukerregistrering!F46)</f>
        <v/>
      </c>
      <c r="C48" s="334" t="str">
        <f>IF(Brukerregistrering!H46="","",Brukerregistrering!H46)</f>
        <v/>
      </c>
      <c r="D48" s="335"/>
      <c r="E48" s="336"/>
      <c r="F48" s="337"/>
      <c r="G48" s="337"/>
      <c r="H48" s="338"/>
      <c r="I48" s="339"/>
      <c r="J48" s="340"/>
      <c r="K48" s="336"/>
      <c r="L48" s="336"/>
      <c r="M48" s="337"/>
      <c r="N48" s="337"/>
      <c r="O48" s="338"/>
      <c r="P48" s="341"/>
      <c r="Q48" s="324"/>
      <c r="R48" s="325"/>
      <c r="S48" s="325"/>
      <c r="T48" s="342"/>
      <c r="U48" s="340"/>
      <c r="V48" s="337"/>
      <c r="W48" s="337"/>
      <c r="X48" s="337"/>
      <c r="Y48" s="337"/>
      <c r="Z48" s="343"/>
      <c r="AA48" s="344"/>
      <c r="AB48" s="345"/>
      <c r="AC48" s="346"/>
      <c r="AD48" s="346"/>
      <c r="AE48" s="342"/>
      <c r="AF48" s="340"/>
      <c r="AG48" s="336"/>
      <c r="AH48" s="337"/>
      <c r="AI48" s="337"/>
      <c r="AJ48" s="337"/>
      <c r="AK48" s="343"/>
      <c r="AL48" s="344"/>
      <c r="AM48" s="345"/>
      <c r="AN48" s="346"/>
      <c r="AO48" s="346"/>
      <c r="AP48" s="342"/>
      <c r="AQ48" s="340"/>
      <c r="AR48" s="336"/>
      <c r="AS48" s="337"/>
      <c r="AT48" s="337"/>
      <c r="AU48" s="337"/>
      <c r="AV48" s="343"/>
      <c r="AW48" s="21"/>
      <c r="AX48" s="21"/>
      <c r="AY48" s="94"/>
      <c r="AZ48" s="94"/>
    </row>
    <row r="49" spans="1:52" ht="39.950000000000003" customHeight="1" outlineLevel="1">
      <c r="A49" s="314" t="str">
        <f>IF(Brukerregistrering!C47="","",Brukerregistrering!C47)</f>
        <v/>
      </c>
      <c r="B49" s="315" t="str">
        <f>IF(Brukerregistrering!F47="","",Brukerregistrering!F47)</f>
        <v/>
      </c>
      <c r="C49" s="316" t="str">
        <f>IF(Brukerregistrering!H47="","",Brukerregistrering!H47)</f>
        <v/>
      </c>
      <c r="D49" s="317"/>
      <c r="E49" s="318"/>
      <c r="F49" s="318"/>
      <c r="G49" s="318"/>
      <c r="H49" s="319"/>
      <c r="I49" s="320"/>
      <c r="J49" s="321"/>
      <c r="K49" s="318"/>
      <c r="L49" s="322"/>
      <c r="M49" s="318"/>
      <c r="N49" s="318"/>
      <c r="O49" s="319"/>
      <c r="P49" s="323"/>
      <c r="Q49" s="324"/>
      <c r="R49" s="325"/>
      <c r="S49" s="325"/>
      <c r="T49" s="326"/>
      <c r="U49" s="321"/>
      <c r="V49" s="318"/>
      <c r="W49" s="318"/>
      <c r="X49" s="318"/>
      <c r="Y49" s="318"/>
      <c r="Z49" s="327"/>
      <c r="AA49" s="328"/>
      <c r="AB49" s="329"/>
      <c r="AC49" s="330"/>
      <c r="AD49" s="330"/>
      <c r="AE49" s="331"/>
      <c r="AF49" s="321"/>
      <c r="AG49" s="318"/>
      <c r="AH49" s="318"/>
      <c r="AI49" s="318"/>
      <c r="AJ49" s="318"/>
      <c r="AK49" s="327"/>
      <c r="AL49" s="328"/>
      <c r="AM49" s="329"/>
      <c r="AN49" s="330"/>
      <c r="AO49" s="330"/>
      <c r="AP49" s="331"/>
      <c r="AQ49" s="321"/>
      <c r="AR49" s="318"/>
      <c r="AS49" s="318"/>
      <c r="AT49" s="318"/>
      <c r="AU49" s="318"/>
      <c r="AV49" s="327"/>
      <c r="AW49" s="21"/>
      <c r="AX49" s="21"/>
      <c r="AY49" s="94"/>
      <c r="AZ49" s="94"/>
    </row>
    <row r="50" spans="1:52" ht="39.950000000000003" customHeight="1" outlineLevel="1">
      <c r="A50" s="332" t="str">
        <f>IF(Brukerregistrering!C48="","",Brukerregistrering!C48)</f>
        <v/>
      </c>
      <c r="B50" s="333" t="str">
        <f>IF(Brukerregistrering!F48="","",Brukerregistrering!F48)</f>
        <v/>
      </c>
      <c r="C50" s="334" t="str">
        <f>IF(Brukerregistrering!H48="","",Brukerregistrering!H48)</f>
        <v/>
      </c>
      <c r="D50" s="335"/>
      <c r="E50" s="336"/>
      <c r="F50" s="337"/>
      <c r="G50" s="337"/>
      <c r="H50" s="338"/>
      <c r="I50" s="339"/>
      <c r="J50" s="340"/>
      <c r="K50" s="336"/>
      <c r="L50" s="336"/>
      <c r="M50" s="337"/>
      <c r="N50" s="337"/>
      <c r="O50" s="338"/>
      <c r="P50" s="341"/>
      <c r="Q50" s="324"/>
      <c r="R50" s="325"/>
      <c r="S50" s="325"/>
      <c r="T50" s="342"/>
      <c r="U50" s="340"/>
      <c r="V50" s="337"/>
      <c r="W50" s="337"/>
      <c r="X50" s="337"/>
      <c r="Y50" s="337"/>
      <c r="Z50" s="343"/>
      <c r="AA50" s="344"/>
      <c r="AB50" s="345"/>
      <c r="AC50" s="346"/>
      <c r="AD50" s="346"/>
      <c r="AE50" s="342"/>
      <c r="AF50" s="340"/>
      <c r="AG50" s="336"/>
      <c r="AH50" s="337"/>
      <c r="AI50" s="337"/>
      <c r="AJ50" s="337"/>
      <c r="AK50" s="343"/>
      <c r="AL50" s="344"/>
      <c r="AM50" s="345"/>
      <c r="AN50" s="346"/>
      <c r="AO50" s="346"/>
      <c r="AP50" s="342"/>
      <c r="AQ50" s="340"/>
      <c r="AR50" s="336"/>
      <c r="AS50" s="337"/>
      <c r="AT50" s="337"/>
      <c r="AU50" s="337"/>
      <c r="AV50" s="343"/>
      <c r="AW50" s="21"/>
      <c r="AX50" s="21"/>
      <c r="AY50" s="94"/>
      <c r="AZ50" s="94"/>
    </row>
    <row r="51" spans="1:52" ht="39.950000000000003" customHeight="1" outlineLevel="1">
      <c r="A51" s="314" t="str">
        <f>IF(Brukerregistrering!C49="","",Brukerregistrering!C49)</f>
        <v/>
      </c>
      <c r="B51" s="315" t="str">
        <f>IF(Brukerregistrering!F49="","",Brukerregistrering!F49)</f>
        <v/>
      </c>
      <c r="C51" s="316" t="str">
        <f>IF(Brukerregistrering!H49="","",Brukerregistrering!H49)</f>
        <v/>
      </c>
      <c r="D51" s="317"/>
      <c r="E51" s="318"/>
      <c r="F51" s="318"/>
      <c r="G51" s="318"/>
      <c r="H51" s="319"/>
      <c r="I51" s="320"/>
      <c r="J51" s="321"/>
      <c r="K51" s="318"/>
      <c r="L51" s="322"/>
      <c r="M51" s="318"/>
      <c r="N51" s="318"/>
      <c r="O51" s="319"/>
      <c r="P51" s="323"/>
      <c r="Q51" s="324"/>
      <c r="R51" s="325"/>
      <c r="S51" s="325"/>
      <c r="T51" s="326"/>
      <c r="U51" s="321"/>
      <c r="V51" s="318"/>
      <c r="W51" s="318"/>
      <c r="X51" s="318"/>
      <c r="Y51" s="318"/>
      <c r="Z51" s="327"/>
      <c r="AA51" s="328"/>
      <c r="AB51" s="329"/>
      <c r="AC51" s="330"/>
      <c r="AD51" s="330"/>
      <c r="AE51" s="331"/>
      <c r="AF51" s="321"/>
      <c r="AG51" s="318"/>
      <c r="AH51" s="318"/>
      <c r="AI51" s="318"/>
      <c r="AJ51" s="318"/>
      <c r="AK51" s="327"/>
      <c r="AL51" s="328"/>
      <c r="AM51" s="329"/>
      <c r="AN51" s="330"/>
      <c r="AO51" s="330"/>
      <c r="AP51" s="331"/>
      <c r="AQ51" s="321"/>
      <c r="AR51" s="318"/>
      <c r="AS51" s="318"/>
      <c r="AT51" s="318"/>
      <c r="AU51" s="318"/>
      <c r="AV51" s="327"/>
      <c r="AW51" s="21"/>
      <c r="AX51" s="21"/>
      <c r="AY51" s="94"/>
      <c r="AZ51" s="94"/>
    </row>
    <row r="52" spans="1:52" ht="39.950000000000003" customHeight="1" outlineLevel="1">
      <c r="A52" s="332" t="str">
        <f>IF(Brukerregistrering!C50="","",Brukerregistrering!C50)</f>
        <v/>
      </c>
      <c r="B52" s="333" t="str">
        <f>IF(Brukerregistrering!F50="","",Brukerregistrering!F50)</f>
        <v/>
      </c>
      <c r="C52" s="334" t="str">
        <f>IF(Brukerregistrering!H50="","",Brukerregistrering!H50)</f>
        <v/>
      </c>
      <c r="D52" s="335"/>
      <c r="E52" s="336"/>
      <c r="F52" s="337"/>
      <c r="G52" s="337"/>
      <c r="H52" s="338"/>
      <c r="I52" s="339"/>
      <c r="J52" s="340"/>
      <c r="K52" s="336"/>
      <c r="L52" s="336"/>
      <c r="M52" s="337"/>
      <c r="N52" s="337"/>
      <c r="O52" s="338"/>
      <c r="P52" s="341"/>
      <c r="Q52" s="324"/>
      <c r="R52" s="325"/>
      <c r="S52" s="325"/>
      <c r="T52" s="342"/>
      <c r="U52" s="340"/>
      <c r="V52" s="337"/>
      <c r="W52" s="337"/>
      <c r="X52" s="337"/>
      <c r="Y52" s="337"/>
      <c r="Z52" s="343"/>
      <c r="AA52" s="344"/>
      <c r="AB52" s="345"/>
      <c r="AC52" s="346"/>
      <c r="AD52" s="346"/>
      <c r="AE52" s="342"/>
      <c r="AF52" s="340"/>
      <c r="AG52" s="336"/>
      <c r="AH52" s="337"/>
      <c r="AI52" s="337"/>
      <c r="AJ52" s="337"/>
      <c r="AK52" s="343"/>
      <c r="AL52" s="344"/>
      <c r="AM52" s="345"/>
      <c r="AN52" s="346"/>
      <c r="AO52" s="346"/>
      <c r="AP52" s="342"/>
      <c r="AQ52" s="340"/>
      <c r="AR52" s="336"/>
      <c r="AS52" s="337"/>
      <c r="AT52" s="337"/>
      <c r="AU52" s="337"/>
      <c r="AV52" s="343"/>
      <c r="AW52" s="21"/>
      <c r="AX52" s="21"/>
      <c r="AY52" s="94"/>
      <c r="AZ52" s="94"/>
    </row>
    <row r="53" spans="1:52" ht="39.950000000000003" customHeight="1" outlineLevel="1">
      <c r="A53" s="314" t="str">
        <f>IF(Brukerregistrering!C51="","",Brukerregistrering!C51)</f>
        <v/>
      </c>
      <c r="B53" s="315" t="str">
        <f>IF(Brukerregistrering!F51="","",Brukerregistrering!F51)</f>
        <v/>
      </c>
      <c r="C53" s="316" t="str">
        <f>IF(Brukerregistrering!H51="","",Brukerregistrering!H51)</f>
        <v/>
      </c>
      <c r="D53" s="317"/>
      <c r="E53" s="318"/>
      <c r="F53" s="318"/>
      <c r="G53" s="318"/>
      <c r="H53" s="319"/>
      <c r="I53" s="320"/>
      <c r="J53" s="321"/>
      <c r="K53" s="318"/>
      <c r="L53" s="322"/>
      <c r="M53" s="318"/>
      <c r="N53" s="318"/>
      <c r="O53" s="319"/>
      <c r="P53" s="323"/>
      <c r="Q53" s="324"/>
      <c r="R53" s="325"/>
      <c r="S53" s="325"/>
      <c r="T53" s="326"/>
      <c r="U53" s="321"/>
      <c r="V53" s="318"/>
      <c r="W53" s="318"/>
      <c r="X53" s="318"/>
      <c r="Y53" s="318"/>
      <c r="Z53" s="327"/>
      <c r="AA53" s="328"/>
      <c r="AB53" s="329"/>
      <c r="AC53" s="330"/>
      <c r="AD53" s="330"/>
      <c r="AE53" s="331"/>
      <c r="AF53" s="321"/>
      <c r="AG53" s="318"/>
      <c r="AH53" s="318"/>
      <c r="AI53" s="318"/>
      <c r="AJ53" s="318"/>
      <c r="AK53" s="327"/>
      <c r="AL53" s="328"/>
      <c r="AM53" s="329"/>
      <c r="AN53" s="330"/>
      <c r="AO53" s="330"/>
      <c r="AP53" s="331"/>
      <c r="AQ53" s="321"/>
      <c r="AR53" s="318"/>
      <c r="AS53" s="318"/>
      <c r="AT53" s="318"/>
      <c r="AU53" s="318"/>
      <c r="AV53" s="327"/>
      <c r="AW53" s="21"/>
      <c r="AX53" s="21"/>
      <c r="AY53" s="94"/>
      <c r="AZ53" s="94"/>
    </row>
    <row r="54" spans="1:52" ht="39.950000000000003" customHeight="1" outlineLevel="1">
      <c r="A54" s="332" t="str">
        <f>IF(Brukerregistrering!C52="","",Brukerregistrering!C52)</f>
        <v/>
      </c>
      <c r="B54" s="333" t="str">
        <f>IF(Brukerregistrering!F52="","",Brukerregistrering!F52)</f>
        <v/>
      </c>
      <c r="C54" s="334" t="str">
        <f>IF(Brukerregistrering!H52="","",Brukerregistrering!H52)</f>
        <v/>
      </c>
      <c r="D54" s="335"/>
      <c r="E54" s="336"/>
      <c r="F54" s="337"/>
      <c r="G54" s="337"/>
      <c r="H54" s="338"/>
      <c r="I54" s="339"/>
      <c r="J54" s="340"/>
      <c r="K54" s="336"/>
      <c r="L54" s="336"/>
      <c r="M54" s="337"/>
      <c r="N54" s="337"/>
      <c r="O54" s="338"/>
      <c r="P54" s="341"/>
      <c r="Q54" s="324"/>
      <c r="R54" s="325"/>
      <c r="S54" s="325"/>
      <c r="T54" s="342"/>
      <c r="U54" s="340"/>
      <c r="V54" s="337"/>
      <c r="W54" s="337"/>
      <c r="X54" s="337"/>
      <c r="Y54" s="337"/>
      <c r="Z54" s="343"/>
      <c r="AA54" s="344"/>
      <c r="AB54" s="345"/>
      <c r="AC54" s="346"/>
      <c r="AD54" s="346"/>
      <c r="AE54" s="342"/>
      <c r="AF54" s="340"/>
      <c r="AG54" s="336"/>
      <c r="AH54" s="337"/>
      <c r="AI54" s="337"/>
      <c r="AJ54" s="337"/>
      <c r="AK54" s="343"/>
      <c r="AL54" s="344"/>
      <c r="AM54" s="345"/>
      <c r="AN54" s="346"/>
      <c r="AO54" s="346"/>
      <c r="AP54" s="342"/>
      <c r="AQ54" s="340"/>
      <c r="AR54" s="336"/>
      <c r="AS54" s="337"/>
      <c r="AT54" s="337"/>
      <c r="AU54" s="337"/>
      <c r="AV54" s="343"/>
      <c r="AW54" s="21"/>
      <c r="AX54" s="21"/>
      <c r="AY54" s="94"/>
      <c r="AZ54" s="94"/>
    </row>
    <row r="55" spans="1:52" ht="39.950000000000003" customHeight="1" outlineLevel="1">
      <c r="A55" s="314" t="str">
        <f>IF(Brukerregistrering!C53="","",Brukerregistrering!C53)</f>
        <v/>
      </c>
      <c r="B55" s="315" t="str">
        <f>IF(Brukerregistrering!F53="","",Brukerregistrering!F53)</f>
        <v/>
      </c>
      <c r="C55" s="316" t="str">
        <f>IF(Brukerregistrering!H53="","",Brukerregistrering!H53)</f>
        <v/>
      </c>
      <c r="D55" s="317"/>
      <c r="E55" s="318"/>
      <c r="F55" s="318"/>
      <c r="G55" s="318"/>
      <c r="H55" s="319"/>
      <c r="I55" s="320"/>
      <c r="J55" s="321"/>
      <c r="K55" s="318"/>
      <c r="L55" s="322"/>
      <c r="M55" s="318"/>
      <c r="N55" s="318"/>
      <c r="O55" s="319"/>
      <c r="P55" s="323"/>
      <c r="Q55" s="324"/>
      <c r="R55" s="325"/>
      <c r="S55" s="325"/>
      <c r="T55" s="326"/>
      <c r="U55" s="321"/>
      <c r="V55" s="318"/>
      <c r="W55" s="318"/>
      <c r="X55" s="318"/>
      <c r="Y55" s="318"/>
      <c r="Z55" s="327"/>
      <c r="AA55" s="328"/>
      <c r="AB55" s="329"/>
      <c r="AC55" s="330"/>
      <c r="AD55" s="330"/>
      <c r="AE55" s="331"/>
      <c r="AF55" s="321"/>
      <c r="AG55" s="318"/>
      <c r="AH55" s="318"/>
      <c r="AI55" s="318"/>
      <c r="AJ55" s="318"/>
      <c r="AK55" s="327"/>
      <c r="AL55" s="328"/>
      <c r="AM55" s="329"/>
      <c r="AN55" s="330"/>
      <c r="AO55" s="330"/>
      <c r="AP55" s="331"/>
      <c r="AQ55" s="321"/>
      <c r="AR55" s="318"/>
      <c r="AS55" s="318"/>
      <c r="AT55" s="318"/>
      <c r="AU55" s="318"/>
      <c r="AV55" s="327"/>
      <c r="AW55" s="21"/>
      <c r="AX55" s="21"/>
      <c r="AY55" s="94"/>
      <c r="AZ55" s="94"/>
    </row>
    <row r="56" spans="1:52" ht="39.950000000000003" customHeight="1" outlineLevel="1">
      <c r="A56" s="332" t="str">
        <f>IF(Brukerregistrering!C54="","",Brukerregistrering!C54)</f>
        <v/>
      </c>
      <c r="B56" s="333" t="str">
        <f>IF(Brukerregistrering!F54="","",Brukerregistrering!F54)</f>
        <v/>
      </c>
      <c r="C56" s="334" t="str">
        <f>IF(Brukerregistrering!H54="","",Brukerregistrering!H54)</f>
        <v/>
      </c>
      <c r="D56" s="335"/>
      <c r="E56" s="336"/>
      <c r="F56" s="337"/>
      <c r="G56" s="337"/>
      <c r="H56" s="338"/>
      <c r="I56" s="339"/>
      <c r="J56" s="340"/>
      <c r="K56" s="336"/>
      <c r="L56" s="336"/>
      <c r="M56" s="337"/>
      <c r="N56" s="337"/>
      <c r="O56" s="338"/>
      <c r="P56" s="341"/>
      <c r="Q56" s="324"/>
      <c r="R56" s="325"/>
      <c r="S56" s="325"/>
      <c r="T56" s="342"/>
      <c r="U56" s="340"/>
      <c r="V56" s="337"/>
      <c r="W56" s="337"/>
      <c r="X56" s="337"/>
      <c r="Y56" s="337"/>
      <c r="Z56" s="343"/>
      <c r="AA56" s="344"/>
      <c r="AB56" s="345"/>
      <c r="AC56" s="346"/>
      <c r="AD56" s="346"/>
      <c r="AE56" s="342"/>
      <c r="AF56" s="340"/>
      <c r="AG56" s="336"/>
      <c r="AH56" s="337"/>
      <c r="AI56" s="337"/>
      <c r="AJ56" s="337"/>
      <c r="AK56" s="343"/>
      <c r="AL56" s="344"/>
      <c r="AM56" s="345"/>
      <c r="AN56" s="346"/>
      <c r="AO56" s="346"/>
      <c r="AP56" s="342"/>
      <c r="AQ56" s="340"/>
      <c r="AR56" s="336"/>
      <c r="AS56" s="337"/>
      <c r="AT56" s="337"/>
      <c r="AU56" s="337"/>
      <c r="AV56" s="343"/>
      <c r="AW56" s="21"/>
      <c r="AX56" s="21"/>
      <c r="AY56" s="94"/>
      <c r="AZ56" s="94"/>
    </row>
    <row r="57" spans="1:52" ht="39.950000000000003" customHeight="1" outlineLevel="1">
      <c r="A57" s="314" t="str">
        <f>IF(Brukerregistrering!C55="","",Brukerregistrering!C55)</f>
        <v/>
      </c>
      <c r="B57" s="315" t="str">
        <f>IF(Brukerregistrering!F55="","",Brukerregistrering!F55)</f>
        <v/>
      </c>
      <c r="C57" s="316" t="str">
        <f>IF(Brukerregistrering!H55="","",Brukerregistrering!H55)</f>
        <v/>
      </c>
      <c r="D57" s="317"/>
      <c r="E57" s="318"/>
      <c r="F57" s="318"/>
      <c r="G57" s="318"/>
      <c r="H57" s="319"/>
      <c r="I57" s="320"/>
      <c r="J57" s="321"/>
      <c r="K57" s="318"/>
      <c r="L57" s="322"/>
      <c r="M57" s="318"/>
      <c r="N57" s="318"/>
      <c r="O57" s="319"/>
      <c r="P57" s="323"/>
      <c r="Q57" s="324"/>
      <c r="R57" s="325"/>
      <c r="S57" s="325"/>
      <c r="T57" s="326"/>
      <c r="U57" s="321"/>
      <c r="V57" s="318"/>
      <c r="W57" s="318"/>
      <c r="X57" s="318"/>
      <c r="Y57" s="318"/>
      <c r="Z57" s="327"/>
      <c r="AA57" s="328"/>
      <c r="AB57" s="329"/>
      <c r="AC57" s="330"/>
      <c r="AD57" s="330"/>
      <c r="AE57" s="331"/>
      <c r="AF57" s="321"/>
      <c r="AG57" s="318"/>
      <c r="AH57" s="318"/>
      <c r="AI57" s="318"/>
      <c r="AJ57" s="318"/>
      <c r="AK57" s="327"/>
      <c r="AL57" s="328"/>
      <c r="AM57" s="329"/>
      <c r="AN57" s="330"/>
      <c r="AO57" s="330"/>
      <c r="AP57" s="331"/>
      <c r="AQ57" s="321"/>
      <c r="AR57" s="318"/>
      <c r="AS57" s="318"/>
      <c r="AT57" s="318"/>
      <c r="AU57" s="318"/>
      <c r="AV57" s="327"/>
      <c r="AW57" s="21"/>
      <c r="AX57" s="21"/>
      <c r="AY57" s="94"/>
      <c r="AZ57" s="94"/>
    </row>
    <row r="58" spans="1:52" ht="39.950000000000003" customHeight="1" outlineLevel="1">
      <c r="A58" s="332" t="str">
        <f>IF(Brukerregistrering!C56="","",Brukerregistrering!C56)</f>
        <v/>
      </c>
      <c r="B58" s="333" t="str">
        <f>IF(Brukerregistrering!F56="","",Brukerregistrering!F56)</f>
        <v/>
      </c>
      <c r="C58" s="334" t="str">
        <f>IF(Brukerregistrering!H56="","",Brukerregistrering!H56)</f>
        <v/>
      </c>
      <c r="D58" s="335"/>
      <c r="E58" s="336"/>
      <c r="F58" s="337"/>
      <c r="G58" s="337"/>
      <c r="H58" s="338"/>
      <c r="I58" s="339"/>
      <c r="J58" s="340"/>
      <c r="K58" s="336"/>
      <c r="L58" s="336"/>
      <c r="M58" s="337"/>
      <c r="N58" s="337"/>
      <c r="O58" s="338"/>
      <c r="P58" s="341"/>
      <c r="Q58" s="324"/>
      <c r="R58" s="325"/>
      <c r="S58" s="325"/>
      <c r="T58" s="342"/>
      <c r="U58" s="340"/>
      <c r="V58" s="337"/>
      <c r="W58" s="337"/>
      <c r="X58" s="337"/>
      <c r="Y58" s="337"/>
      <c r="Z58" s="343"/>
      <c r="AA58" s="344"/>
      <c r="AB58" s="345"/>
      <c r="AC58" s="346"/>
      <c r="AD58" s="346"/>
      <c r="AE58" s="342"/>
      <c r="AF58" s="340"/>
      <c r="AG58" s="336"/>
      <c r="AH58" s="337"/>
      <c r="AI58" s="337"/>
      <c r="AJ58" s="337"/>
      <c r="AK58" s="343"/>
      <c r="AL58" s="344"/>
      <c r="AM58" s="345"/>
      <c r="AN58" s="346"/>
      <c r="AO58" s="346"/>
      <c r="AP58" s="342"/>
      <c r="AQ58" s="340"/>
      <c r="AR58" s="336"/>
      <c r="AS58" s="337"/>
      <c r="AT58" s="337"/>
      <c r="AU58" s="337"/>
      <c r="AV58" s="343"/>
      <c r="AW58" s="21"/>
      <c r="AX58" s="21"/>
      <c r="AY58" s="94"/>
      <c r="AZ58" s="94"/>
    </row>
    <row r="59" spans="1:52" ht="39.950000000000003" customHeight="1" outlineLevel="1">
      <c r="A59" s="314" t="str">
        <f>IF(Brukerregistrering!C57="","",Brukerregistrering!C57)</f>
        <v/>
      </c>
      <c r="B59" s="315" t="str">
        <f>IF(Brukerregistrering!F57="","",Brukerregistrering!F57)</f>
        <v/>
      </c>
      <c r="C59" s="316" t="str">
        <f>IF(Brukerregistrering!H57="","",Brukerregistrering!H57)</f>
        <v/>
      </c>
      <c r="D59" s="317"/>
      <c r="E59" s="318"/>
      <c r="F59" s="318"/>
      <c r="G59" s="318"/>
      <c r="H59" s="319"/>
      <c r="I59" s="320"/>
      <c r="J59" s="321"/>
      <c r="K59" s="318"/>
      <c r="L59" s="322"/>
      <c r="M59" s="318"/>
      <c r="N59" s="318"/>
      <c r="O59" s="319"/>
      <c r="P59" s="323"/>
      <c r="Q59" s="324"/>
      <c r="R59" s="325"/>
      <c r="S59" s="325"/>
      <c r="T59" s="326"/>
      <c r="U59" s="321"/>
      <c r="V59" s="318"/>
      <c r="W59" s="318"/>
      <c r="X59" s="318"/>
      <c r="Y59" s="318"/>
      <c r="Z59" s="327"/>
      <c r="AA59" s="328"/>
      <c r="AB59" s="329"/>
      <c r="AC59" s="330"/>
      <c r="AD59" s="330"/>
      <c r="AE59" s="331"/>
      <c r="AF59" s="321"/>
      <c r="AG59" s="318"/>
      <c r="AH59" s="318"/>
      <c r="AI59" s="318"/>
      <c r="AJ59" s="318"/>
      <c r="AK59" s="327"/>
      <c r="AL59" s="328"/>
      <c r="AM59" s="329"/>
      <c r="AN59" s="330"/>
      <c r="AO59" s="330"/>
      <c r="AP59" s="331"/>
      <c r="AQ59" s="321"/>
      <c r="AR59" s="318"/>
      <c r="AS59" s="318"/>
      <c r="AT59" s="318"/>
      <c r="AU59" s="318"/>
      <c r="AV59" s="327"/>
      <c r="AW59" s="21"/>
      <c r="AX59" s="21"/>
      <c r="AY59" s="94"/>
      <c r="AZ59" s="94"/>
    </row>
    <row r="60" spans="1:52" ht="39.950000000000003" customHeight="1" outlineLevel="1">
      <c r="A60" s="332" t="str">
        <f>IF(Brukerregistrering!C58="","",Brukerregistrering!C58)</f>
        <v/>
      </c>
      <c r="B60" s="333" t="str">
        <f>IF(Brukerregistrering!F58="","",Brukerregistrering!F58)</f>
        <v/>
      </c>
      <c r="C60" s="334" t="str">
        <f>IF(Brukerregistrering!H58="","",Brukerregistrering!H58)</f>
        <v/>
      </c>
      <c r="D60" s="335"/>
      <c r="E60" s="336"/>
      <c r="F60" s="337"/>
      <c r="G60" s="337"/>
      <c r="H60" s="338"/>
      <c r="I60" s="339"/>
      <c r="J60" s="340"/>
      <c r="K60" s="336"/>
      <c r="L60" s="336"/>
      <c r="M60" s="337"/>
      <c r="N60" s="337"/>
      <c r="O60" s="338"/>
      <c r="P60" s="341"/>
      <c r="Q60" s="324"/>
      <c r="R60" s="325"/>
      <c r="S60" s="325"/>
      <c r="T60" s="342"/>
      <c r="U60" s="340"/>
      <c r="V60" s="337"/>
      <c r="W60" s="337"/>
      <c r="X60" s="337"/>
      <c r="Y60" s="337"/>
      <c r="Z60" s="343"/>
      <c r="AA60" s="344"/>
      <c r="AB60" s="345"/>
      <c r="AC60" s="346"/>
      <c r="AD60" s="346"/>
      <c r="AE60" s="342"/>
      <c r="AF60" s="340"/>
      <c r="AG60" s="336"/>
      <c r="AH60" s="337"/>
      <c r="AI60" s="337"/>
      <c r="AJ60" s="337"/>
      <c r="AK60" s="343"/>
      <c r="AL60" s="344"/>
      <c r="AM60" s="345"/>
      <c r="AN60" s="346"/>
      <c r="AO60" s="346"/>
      <c r="AP60" s="342"/>
      <c r="AQ60" s="340"/>
      <c r="AR60" s="336"/>
      <c r="AS60" s="337"/>
      <c r="AT60" s="337"/>
      <c r="AU60" s="337"/>
      <c r="AV60" s="343"/>
      <c r="AW60" s="21"/>
      <c r="AX60" s="21"/>
      <c r="AY60" s="94"/>
      <c r="AZ60" s="94"/>
    </row>
    <row r="61" spans="1:52" ht="39.950000000000003" customHeight="1" outlineLevel="1">
      <c r="A61" s="314" t="str">
        <f>IF(Brukerregistrering!C59="","",Brukerregistrering!C59)</f>
        <v/>
      </c>
      <c r="B61" s="315" t="str">
        <f>IF(Brukerregistrering!F59="","",Brukerregistrering!F59)</f>
        <v/>
      </c>
      <c r="C61" s="316" t="str">
        <f>IF(Brukerregistrering!H59="","",Brukerregistrering!H59)</f>
        <v/>
      </c>
      <c r="D61" s="317"/>
      <c r="E61" s="318"/>
      <c r="F61" s="318"/>
      <c r="G61" s="318"/>
      <c r="H61" s="319"/>
      <c r="I61" s="320"/>
      <c r="J61" s="321"/>
      <c r="K61" s="318"/>
      <c r="L61" s="322"/>
      <c r="M61" s="318"/>
      <c r="N61" s="318"/>
      <c r="O61" s="319"/>
      <c r="P61" s="323"/>
      <c r="Q61" s="324"/>
      <c r="R61" s="325"/>
      <c r="S61" s="325"/>
      <c r="T61" s="326"/>
      <c r="U61" s="321"/>
      <c r="V61" s="318"/>
      <c r="W61" s="318"/>
      <c r="X61" s="318"/>
      <c r="Y61" s="318"/>
      <c r="Z61" s="327"/>
      <c r="AA61" s="328"/>
      <c r="AB61" s="329"/>
      <c r="AC61" s="330"/>
      <c r="AD61" s="330"/>
      <c r="AE61" s="331"/>
      <c r="AF61" s="321"/>
      <c r="AG61" s="318"/>
      <c r="AH61" s="318"/>
      <c r="AI61" s="318"/>
      <c r="AJ61" s="318"/>
      <c r="AK61" s="327"/>
      <c r="AL61" s="328"/>
      <c r="AM61" s="329"/>
      <c r="AN61" s="330"/>
      <c r="AO61" s="330"/>
      <c r="AP61" s="331"/>
      <c r="AQ61" s="321"/>
      <c r="AR61" s="318"/>
      <c r="AS61" s="318"/>
      <c r="AT61" s="318"/>
      <c r="AU61" s="318"/>
      <c r="AV61" s="327"/>
      <c r="AW61" s="21"/>
      <c r="AX61" s="21"/>
      <c r="AY61" s="94"/>
      <c r="AZ61" s="94"/>
    </row>
    <row r="62" spans="1:52" ht="39.950000000000003" customHeight="1" outlineLevel="1">
      <c r="A62" s="332" t="str">
        <f>IF(Brukerregistrering!C60="","",Brukerregistrering!C60)</f>
        <v/>
      </c>
      <c r="B62" s="333" t="str">
        <f>IF(Brukerregistrering!F60="","",Brukerregistrering!F60)</f>
        <v/>
      </c>
      <c r="C62" s="334" t="str">
        <f>IF(Brukerregistrering!H60="","",Brukerregistrering!H60)</f>
        <v/>
      </c>
      <c r="D62" s="335"/>
      <c r="E62" s="336"/>
      <c r="F62" s="337"/>
      <c r="G62" s="337"/>
      <c r="H62" s="338"/>
      <c r="I62" s="339"/>
      <c r="J62" s="340"/>
      <c r="K62" s="336"/>
      <c r="L62" s="336"/>
      <c r="M62" s="337"/>
      <c r="N62" s="337"/>
      <c r="O62" s="338"/>
      <c r="P62" s="341"/>
      <c r="Q62" s="324"/>
      <c r="R62" s="325"/>
      <c r="S62" s="325"/>
      <c r="T62" s="342"/>
      <c r="U62" s="340"/>
      <c r="V62" s="337"/>
      <c r="W62" s="337"/>
      <c r="X62" s="337"/>
      <c r="Y62" s="337"/>
      <c r="Z62" s="343"/>
      <c r="AA62" s="344"/>
      <c r="AB62" s="345"/>
      <c r="AC62" s="346"/>
      <c r="AD62" s="346"/>
      <c r="AE62" s="342"/>
      <c r="AF62" s="340"/>
      <c r="AG62" s="336"/>
      <c r="AH62" s="337"/>
      <c r="AI62" s="337"/>
      <c r="AJ62" s="337"/>
      <c r="AK62" s="343"/>
      <c r="AL62" s="344"/>
      <c r="AM62" s="345"/>
      <c r="AN62" s="346"/>
      <c r="AO62" s="346"/>
      <c r="AP62" s="342"/>
      <c r="AQ62" s="340"/>
      <c r="AR62" s="336"/>
      <c r="AS62" s="337"/>
      <c r="AT62" s="337"/>
      <c r="AU62" s="337"/>
      <c r="AV62" s="343"/>
      <c r="AW62" s="21"/>
      <c r="AX62" s="21"/>
      <c r="AY62" s="94"/>
      <c r="AZ62" s="94"/>
    </row>
    <row r="63" spans="1:52" ht="39.950000000000003" customHeight="1" outlineLevel="1">
      <c r="A63" s="314" t="str">
        <f>IF(Brukerregistrering!C61="","",Brukerregistrering!C61)</f>
        <v/>
      </c>
      <c r="B63" s="315" t="str">
        <f>IF(Brukerregistrering!F61="","",Brukerregistrering!F61)</f>
        <v/>
      </c>
      <c r="C63" s="316" t="str">
        <f>IF(Brukerregistrering!H61="","",Brukerregistrering!H61)</f>
        <v/>
      </c>
      <c r="D63" s="317"/>
      <c r="E63" s="318"/>
      <c r="F63" s="318"/>
      <c r="G63" s="318"/>
      <c r="H63" s="319"/>
      <c r="I63" s="320"/>
      <c r="J63" s="321"/>
      <c r="K63" s="318"/>
      <c r="L63" s="322"/>
      <c r="M63" s="318"/>
      <c r="N63" s="318"/>
      <c r="O63" s="319"/>
      <c r="P63" s="323"/>
      <c r="Q63" s="324"/>
      <c r="R63" s="325"/>
      <c r="S63" s="325"/>
      <c r="T63" s="326"/>
      <c r="U63" s="321"/>
      <c r="V63" s="318"/>
      <c r="W63" s="318"/>
      <c r="X63" s="318"/>
      <c r="Y63" s="318"/>
      <c r="Z63" s="327"/>
      <c r="AA63" s="328"/>
      <c r="AB63" s="329"/>
      <c r="AC63" s="330"/>
      <c r="AD63" s="330"/>
      <c r="AE63" s="331"/>
      <c r="AF63" s="321"/>
      <c r="AG63" s="318"/>
      <c r="AH63" s="318"/>
      <c r="AI63" s="318"/>
      <c r="AJ63" s="318"/>
      <c r="AK63" s="327"/>
      <c r="AL63" s="328"/>
      <c r="AM63" s="329"/>
      <c r="AN63" s="330"/>
      <c r="AO63" s="330"/>
      <c r="AP63" s="331"/>
      <c r="AQ63" s="321"/>
      <c r="AR63" s="318"/>
      <c r="AS63" s="318"/>
      <c r="AT63" s="318"/>
      <c r="AU63" s="318"/>
      <c r="AV63" s="327"/>
      <c r="AW63" s="21"/>
      <c r="AX63" s="21"/>
      <c r="AY63" s="94"/>
      <c r="AZ63" s="94"/>
    </row>
    <row r="64" spans="1:52" ht="39.950000000000003" customHeight="1" outlineLevel="1">
      <c r="A64" s="332" t="str">
        <f>IF(Brukerregistrering!C62="","",Brukerregistrering!C62)</f>
        <v/>
      </c>
      <c r="B64" s="333" t="str">
        <f>IF(Brukerregistrering!F62="","",Brukerregistrering!F62)</f>
        <v/>
      </c>
      <c r="C64" s="334" t="str">
        <f>IF(Brukerregistrering!H62="","",Brukerregistrering!H62)</f>
        <v/>
      </c>
      <c r="D64" s="335"/>
      <c r="E64" s="336"/>
      <c r="F64" s="337"/>
      <c r="G64" s="337"/>
      <c r="H64" s="338"/>
      <c r="I64" s="339"/>
      <c r="J64" s="340"/>
      <c r="K64" s="336"/>
      <c r="L64" s="336"/>
      <c r="M64" s="337"/>
      <c r="N64" s="337"/>
      <c r="O64" s="338"/>
      <c r="P64" s="341"/>
      <c r="Q64" s="324"/>
      <c r="R64" s="325"/>
      <c r="S64" s="325"/>
      <c r="T64" s="342"/>
      <c r="U64" s="340"/>
      <c r="V64" s="337"/>
      <c r="W64" s="337"/>
      <c r="X64" s="337"/>
      <c r="Y64" s="337"/>
      <c r="Z64" s="343"/>
      <c r="AA64" s="344"/>
      <c r="AB64" s="345"/>
      <c r="AC64" s="346"/>
      <c r="AD64" s="346"/>
      <c r="AE64" s="342"/>
      <c r="AF64" s="340"/>
      <c r="AG64" s="336"/>
      <c r="AH64" s="337"/>
      <c r="AI64" s="337"/>
      <c r="AJ64" s="337"/>
      <c r="AK64" s="343"/>
      <c r="AL64" s="344"/>
      <c r="AM64" s="345"/>
      <c r="AN64" s="346"/>
      <c r="AO64" s="346"/>
      <c r="AP64" s="342"/>
      <c r="AQ64" s="340"/>
      <c r="AR64" s="336"/>
      <c r="AS64" s="337"/>
      <c r="AT64" s="337"/>
      <c r="AU64" s="337"/>
      <c r="AV64" s="343"/>
      <c r="AW64" s="21"/>
      <c r="AX64" s="21"/>
      <c r="AY64" s="94"/>
      <c r="AZ64" s="94"/>
    </row>
    <row r="65" spans="1:52" ht="39.950000000000003" customHeight="1" outlineLevel="1">
      <c r="A65" s="314" t="str">
        <f>IF(Brukerregistrering!C63="","",Brukerregistrering!C63)</f>
        <v/>
      </c>
      <c r="B65" s="315" t="str">
        <f>IF(Brukerregistrering!F63="","",Brukerregistrering!F63)</f>
        <v/>
      </c>
      <c r="C65" s="316" t="str">
        <f>IF(Brukerregistrering!H63="","",Brukerregistrering!H63)</f>
        <v/>
      </c>
      <c r="D65" s="317"/>
      <c r="E65" s="318"/>
      <c r="F65" s="318"/>
      <c r="G65" s="318"/>
      <c r="H65" s="319"/>
      <c r="I65" s="320"/>
      <c r="J65" s="321"/>
      <c r="K65" s="318"/>
      <c r="L65" s="322"/>
      <c r="M65" s="318"/>
      <c r="N65" s="318"/>
      <c r="O65" s="319"/>
      <c r="P65" s="323"/>
      <c r="Q65" s="324"/>
      <c r="R65" s="325"/>
      <c r="S65" s="325"/>
      <c r="T65" s="326"/>
      <c r="U65" s="321"/>
      <c r="V65" s="318"/>
      <c r="W65" s="318"/>
      <c r="X65" s="318"/>
      <c r="Y65" s="318"/>
      <c r="Z65" s="327"/>
      <c r="AA65" s="328"/>
      <c r="AB65" s="329"/>
      <c r="AC65" s="330"/>
      <c r="AD65" s="330"/>
      <c r="AE65" s="331"/>
      <c r="AF65" s="321"/>
      <c r="AG65" s="318"/>
      <c r="AH65" s="318"/>
      <c r="AI65" s="318"/>
      <c r="AJ65" s="318"/>
      <c r="AK65" s="327"/>
      <c r="AL65" s="328"/>
      <c r="AM65" s="329"/>
      <c r="AN65" s="330"/>
      <c r="AO65" s="330"/>
      <c r="AP65" s="331"/>
      <c r="AQ65" s="321"/>
      <c r="AR65" s="318"/>
      <c r="AS65" s="318"/>
      <c r="AT65" s="318"/>
      <c r="AU65" s="318"/>
      <c r="AV65" s="327"/>
      <c r="AW65" s="21"/>
      <c r="AX65" s="21"/>
      <c r="AY65" s="94"/>
      <c r="AZ65" s="94"/>
    </row>
    <row r="66" spans="1:52" ht="39.950000000000003" customHeight="1" outlineLevel="1">
      <c r="A66" s="332" t="str">
        <f>IF(Brukerregistrering!C64="","",Brukerregistrering!C64)</f>
        <v/>
      </c>
      <c r="B66" s="333" t="str">
        <f>IF(Brukerregistrering!F64="","",Brukerregistrering!F64)</f>
        <v/>
      </c>
      <c r="C66" s="334" t="str">
        <f>IF(Brukerregistrering!H64="","",Brukerregistrering!H64)</f>
        <v/>
      </c>
      <c r="D66" s="335"/>
      <c r="E66" s="336"/>
      <c r="F66" s="337"/>
      <c r="G66" s="337"/>
      <c r="H66" s="338"/>
      <c r="I66" s="339"/>
      <c r="J66" s="340"/>
      <c r="K66" s="336"/>
      <c r="L66" s="336"/>
      <c r="M66" s="337"/>
      <c r="N66" s="337"/>
      <c r="O66" s="338"/>
      <c r="P66" s="341"/>
      <c r="Q66" s="324"/>
      <c r="R66" s="325"/>
      <c r="S66" s="325"/>
      <c r="T66" s="342"/>
      <c r="U66" s="340"/>
      <c r="V66" s="337"/>
      <c r="W66" s="337"/>
      <c r="X66" s="337"/>
      <c r="Y66" s="337"/>
      <c r="Z66" s="343"/>
      <c r="AA66" s="344"/>
      <c r="AB66" s="345"/>
      <c r="AC66" s="346"/>
      <c r="AD66" s="346"/>
      <c r="AE66" s="342"/>
      <c r="AF66" s="340"/>
      <c r="AG66" s="336"/>
      <c r="AH66" s="337"/>
      <c r="AI66" s="337"/>
      <c r="AJ66" s="337"/>
      <c r="AK66" s="343"/>
      <c r="AL66" s="344"/>
      <c r="AM66" s="345"/>
      <c r="AN66" s="346"/>
      <c r="AO66" s="346"/>
      <c r="AP66" s="342"/>
      <c r="AQ66" s="340"/>
      <c r="AR66" s="336"/>
      <c r="AS66" s="337"/>
      <c r="AT66" s="337"/>
      <c r="AU66" s="337"/>
      <c r="AV66" s="343"/>
      <c r="AW66" s="21"/>
      <c r="AX66" s="21"/>
      <c r="AY66" s="94"/>
      <c r="AZ66" s="94"/>
    </row>
    <row r="67" spans="1:52" ht="39.950000000000003" customHeight="1" outlineLevel="1">
      <c r="A67" s="314" t="str">
        <f>IF(Brukerregistrering!C65="","",Brukerregistrering!C65)</f>
        <v/>
      </c>
      <c r="B67" s="315" t="str">
        <f>IF(Brukerregistrering!F65="","",Brukerregistrering!F65)</f>
        <v/>
      </c>
      <c r="C67" s="316" t="str">
        <f>IF(Brukerregistrering!H65="","",Brukerregistrering!H65)</f>
        <v/>
      </c>
      <c r="D67" s="317"/>
      <c r="E67" s="318"/>
      <c r="F67" s="318"/>
      <c r="G67" s="318"/>
      <c r="H67" s="319"/>
      <c r="I67" s="320"/>
      <c r="J67" s="321"/>
      <c r="K67" s="318"/>
      <c r="L67" s="322"/>
      <c r="M67" s="318"/>
      <c r="N67" s="318"/>
      <c r="O67" s="319"/>
      <c r="P67" s="323"/>
      <c r="Q67" s="324"/>
      <c r="R67" s="325"/>
      <c r="S67" s="325"/>
      <c r="T67" s="326"/>
      <c r="U67" s="321"/>
      <c r="V67" s="318"/>
      <c r="W67" s="318"/>
      <c r="X67" s="318"/>
      <c r="Y67" s="318"/>
      <c r="Z67" s="327"/>
      <c r="AA67" s="328"/>
      <c r="AB67" s="329"/>
      <c r="AC67" s="330"/>
      <c r="AD67" s="330"/>
      <c r="AE67" s="331"/>
      <c r="AF67" s="321"/>
      <c r="AG67" s="318"/>
      <c r="AH67" s="318"/>
      <c r="AI67" s="318"/>
      <c r="AJ67" s="318"/>
      <c r="AK67" s="327"/>
      <c r="AL67" s="328"/>
      <c r="AM67" s="329"/>
      <c r="AN67" s="330"/>
      <c r="AO67" s="330"/>
      <c r="AP67" s="331"/>
      <c r="AQ67" s="321"/>
      <c r="AR67" s="318"/>
      <c r="AS67" s="318"/>
      <c r="AT67" s="318"/>
      <c r="AU67" s="318"/>
      <c r="AV67" s="327"/>
      <c r="AW67" s="21"/>
      <c r="AX67" s="21"/>
      <c r="AY67" s="94"/>
      <c r="AZ67" s="94"/>
    </row>
    <row r="68" spans="1:52" ht="39.950000000000003" customHeight="1" outlineLevel="1">
      <c r="A68" s="332" t="str">
        <f>IF(Brukerregistrering!C66="","",Brukerregistrering!C66)</f>
        <v/>
      </c>
      <c r="B68" s="333" t="str">
        <f>IF(Brukerregistrering!F66="","",Brukerregistrering!F66)</f>
        <v/>
      </c>
      <c r="C68" s="334" t="str">
        <f>IF(Brukerregistrering!H66="","",Brukerregistrering!H66)</f>
        <v/>
      </c>
      <c r="D68" s="335"/>
      <c r="E68" s="336"/>
      <c r="F68" s="337"/>
      <c r="G68" s="337"/>
      <c r="H68" s="338"/>
      <c r="I68" s="339"/>
      <c r="J68" s="340"/>
      <c r="K68" s="336"/>
      <c r="L68" s="336"/>
      <c r="M68" s="337"/>
      <c r="N68" s="337"/>
      <c r="O68" s="338"/>
      <c r="P68" s="341"/>
      <c r="Q68" s="324"/>
      <c r="R68" s="325"/>
      <c r="S68" s="325"/>
      <c r="T68" s="342"/>
      <c r="U68" s="340"/>
      <c r="V68" s="337"/>
      <c r="W68" s="337"/>
      <c r="X68" s="337"/>
      <c r="Y68" s="337"/>
      <c r="Z68" s="343"/>
      <c r="AA68" s="344"/>
      <c r="AB68" s="345"/>
      <c r="AC68" s="346"/>
      <c r="AD68" s="346"/>
      <c r="AE68" s="342"/>
      <c r="AF68" s="340"/>
      <c r="AG68" s="336"/>
      <c r="AH68" s="337"/>
      <c r="AI68" s="337"/>
      <c r="AJ68" s="337"/>
      <c r="AK68" s="343"/>
      <c r="AL68" s="344"/>
      <c r="AM68" s="345"/>
      <c r="AN68" s="346"/>
      <c r="AO68" s="346"/>
      <c r="AP68" s="342"/>
      <c r="AQ68" s="340"/>
      <c r="AR68" s="336"/>
      <c r="AS68" s="337"/>
      <c r="AT68" s="337"/>
      <c r="AU68" s="337"/>
      <c r="AV68" s="343"/>
      <c r="AW68" s="21"/>
      <c r="AX68" s="21"/>
      <c r="AY68" s="94"/>
      <c r="AZ68" s="94"/>
    </row>
    <row r="69" spans="1:52" ht="39.950000000000003" customHeight="1" outlineLevel="1">
      <c r="A69" s="314" t="str">
        <f>IF(Brukerregistrering!C67="","",Brukerregistrering!C67)</f>
        <v/>
      </c>
      <c r="B69" s="315" t="str">
        <f>IF(Brukerregistrering!F67="","",Brukerregistrering!F67)</f>
        <v/>
      </c>
      <c r="C69" s="316" t="str">
        <f>IF(Brukerregistrering!H67="","",Brukerregistrering!H67)</f>
        <v/>
      </c>
      <c r="D69" s="317"/>
      <c r="E69" s="318"/>
      <c r="F69" s="318"/>
      <c r="G69" s="318"/>
      <c r="H69" s="319"/>
      <c r="I69" s="320"/>
      <c r="J69" s="321"/>
      <c r="K69" s="318"/>
      <c r="L69" s="322"/>
      <c r="M69" s="318"/>
      <c r="N69" s="318"/>
      <c r="O69" s="319"/>
      <c r="P69" s="323"/>
      <c r="Q69" s="324"/>
      <c r="R69" s="325"/>
      <c r="S69" s="325"/>
      <c r="T69" s="326"/>
      <c r="U69" s="321"/>
      <c r="V69" s="318"/>
      <c r="W69" s="318"/>
      <c r="X69" s="318"/>
      <c r="Y69" s="318"/>
      <c r="Z69" s="327"/>
      <c r="AA69" s="328"/>
      <c r="AB69" s="329"/>
      <c r="AC69" s="330"/>
      <c r="AD69" s="330"/>
      <c r="AE69" s="331"/>
      <c r="AF69" s="321"/>
      <c r="AG69" s="318"/>
      <c r="AH69" s="318"/>
      <c r="AI69" s="318"/>
      <c r="AJ69" s="318"/>
      <c r="AK69" s="327"/>
      <c r="AL69" s="328"/>
      <c r="AM69" s="329"/>
      <c r="AN69" s="330"/>
      <c r="AO69" s="330"/>
      <c r="AP69" s="331"/>
      <c r="AQ69" s="321"/>
      <c r="AR69" s="318"/>
      <c r="AS69" s="318"/>
      <c r="AT69" s="318"/>
      <c r="AU69" s="318"/>
      <c r="AV69" s="327"/>
      <c r="AW69" s="21"/>
      <c r="AX69" s="21"/>
      <c r="AY69" s="94"/>
      <c r="AZ69" s="94"/>
    </row>
    <row r="70" spans="1:52" ht="39.950000000000003" customHeight="1" outlineLevel="1">
      <c r="A70" s="332" t="str">
        <f>IF(Brukerregistrering!C68="","",Brukerregistrering!C68)</f>
        <v/>
      </c>
      <c r="B70" s="333" t="str">
        <f>IF(Brukerregistrering!F68="","",Brukerregistrering!F68)</f>
        <v/>
      </c>
      <c r="C70" s="334" t="str">
        <f>IF(Brukerregistrering!H68="","",Brukerregistrering!H68)</f>
        <v/>
      </c>
      <c r="D70" s="335"/>
      <c r="E70" s="336"/>
      <c r="F70" s="337"/>
      <c r="G70" s="337"/>
      <c r="H70" s="338"/>
      <c r="I70" s="339"/>
      <c r="J70" s="340"/>
      <c r="K70" s="336"/>
      <c r="L70" s="336"/>
      <c r="M70" s="337"/>
      <c r="N70" s="337"/>
      <c r="O70" s="338"/>
      <c r="P70" s="341"/>
      <c r="Q70" s="324"/>
      <c r="R70" s="325"/>
      <c r="S70" s="325"/>
      <c r="T70" s="342"/>
      <c r="U70" s="340"/>
      <c r="V70" s="337"/>
      <c r="W70" s="337"/>
      <c r="X70" s="337"/>
      <c r="Y70" s="337"/>
      <c r="Z70" s="343"/>
      <c r="AA70" s="344"/>
      <c r="AB70" s="345"/>
      <c r="AC70" s="346"/>
      <c r="AD70" s="346"/>
      <c r="AE70" s="342"/>
      <c r="AF70" s="340"/>
      <c r="AG70" s="336"/>
      <c r="AH70" s="337"/>
      <c r="AI70" s="337"/>
      <c r="AJ70" s="337"/>
      <c r="AK70" s="343"/>
      <c r="AL70" s="344"/>
      <c r="AM70" s="345"/>
      <c r="AN70" s="346"/>
      <c r="AO70" s="346"/>
      <c r="AP70" s="342"/>
      <c r="AQ70" s="340"/>
      <c r="AR70" s="336"/>
      <c r="AS70" s="337"/>
      <c r="AT70" s="337"/>
      <c r="AU70" s="337"/>
      <c r="AV70" s="343"/>
      <c r="AW70" s="21"/>
      <c r="AX70" s="21"/>
      <c r="AY70" s="94"/>
      <c r="AZ70" s="94"/>
    </row>
    <row r="71" spans="1:52" ht="39.950000000000003" customHeight="1" outlineLevel="1">
      <c r="A71" s="314" t="str">
        <f>IF(Brukerregistrering!C69="","",Brukerregistrering!C69)</f>
        <v/>
      </c>
      <c r="B71" s="315" t="str">
        <f>IF(Brukerregistrering!F69="","",Brukerregistrering!F69)</f>
        <v/>
      </c>
      <c r="C71" s="316" t="str">
        <f>IF(Brukerregistrering!H69="","",Brukerregistrering!H69)</f>
        <v/>
      </c>
      <c r="D71" s="317"/>
      <c r="E71" s="318"/>
      <c r="F71" s="318"/>
      <c r="G71" s="318"/>
      <c r="H71" s="319"/>
      <c r="I71" s="320"/>
      <c r="J71" s="321"/>
      <c r="K71" s="318"/>
      <c r="L71" s="322"/>
      <c r="M71" s="318"/>
      <c r="N71" s="318"/>
      <c r="O71" s="319"/>
      <c r="P71" s="323"/>
      <c r="Q71" s="324"/>
      <c r="R71" s="325"/>
      <c r="S71" s="325"/>
      <c r="T71" s="326"/>
      <c r="U71" s="321"/>
      <c r="V71" s="318"/>
      <c r="W71" s="318"/>
      <c r="X71" s="318"/>
      <c r="Y71" s="318"/>
      <c r="Z71" s="327"/>
      <c r="AA71" s="328"/>
      <c r="AB71" s="329"/>
      <c r="AC71" s="330"/>
      <c r="AD71" s="330"/>
      <c r="AE71" s="331"/>
      <c r="AF71" s="321"/>
      <c r="AG71" s="318"/>
      <c r="AH71" s="318"/>
      <c r="AI71" s="318"/>
      <c r="AJ71" s="318"/>
      <c r="AK71" s="327"/>
      <c r="AL71" s="328"/>
      <c r="AM71" s="329"/>
      <c r="AN71" s="330"/>
      <c r="AO71" s="330"/>
      <c r="AP71" s="331"/>
      <c r="AQ71" s="321"/>
      <c r="AR71" s="318"/>
      <c r="AS71" s="318"/>
      <c r="AT71" s="318"/>
      <c r="AU71" s="318"/>
      <c r="AV71" s="327"/>
      <c r="AW71" s="21"/>
      <c r="AX71" s="21"/>
      <c r="AY71" s="94"/>
      <c r="AZ71" s="94"/>
    </row>
    <row r="72" spans="1:52" ht="39.950000000000003" customHeight="1" outlineLevel="1">
      <c r="A72" s="332" t="str">
        <f>IF(Brukerregistrering!C70="","",Brukerregistrering!C70)</f>
        <v/>
      </c>
      <c r="B72" s="333" t="str">
        <f>IF(Brukerregistrering!F70="","",Brukerregistrering!F70)</f>
        <v/>
      </c>
      <c r="C72" s="334" t="str">
        <f>IF(Brukerregistrering!H70="","",Brukerregistrering!H70)</f>
        <v/>
      </c>
      <c r="D72" s="335"/>
      <c r="E72" s="336"/>
      <c r="F72" s="337"/>
      <c r="G72" s="337"/>
      <c r="H72" s="338"/>
      <c r="I72" s="339"/>
      <c r="J72" s="340"/>
      <c r="K72" s="336"/>
      <c r="L72" s="336"/>
      <c r="M72" s="337"/>
      <c r="N72" s="337"/>
      <c r="O72" s="338"/>
      <c r="P72" s="341"/>
      <c r="Q72" s="324"/>
      <c r="R72" s="325"/>
      <c r="S72" s="325"/>
      <c r="T72" s="342"/>
      <c r="U72" s="340"/>
      <c r="V72" s="337"/>
      <c r="W72" s="337"/>
      <c r="X72" s="337"/>
      <c r="Y72" s="337"/>
      <c r="Z72" s="343"/>
      <c r="AA72" s="344"/>
      <c r="AB72" s="345"/>
      <c r="AC72" s="346"/>
      <c r="AD72" s="346"/>
      <c r="AE72" s="342"/>
      <c r="AF72" s="340"/>
      <c r="AG72" s="336"/>
      <c r="AH72" s="337"/>
      <c r="AI72" s="337"/>
      <c r="AJ72" s="337"/>
      <c r="AK72" s="343"/>
      <c r="AL72" s="344"/>
      <c r="AM72" s="345"/>
      <c r="AN72" s="346"/>
      <c r="AO72" s="346"/>
      <c r="AP72" s="342"/>
      <c r="AQ72" s="340"/>
      <c r="AR72" s="336"/>
      <c r="AS72" s="337"/>
      <c r="AT72" s="337"/>
      <c r="AU72" s="337"/>
      <c r="AV72" s="343"/>
      <c r="AW72" s="21"/>
      <c r="AX72" s="21"/>
      <c r="AY72" s="94"/>
      <c r="AZ72" s="94"/>
    </row>
    <row r="73" spans="1:52" ht="39.950000000000003" customHeight="1" outlineLevel="1">
      <c r="A73" s="314" t="str">
        <f>IF(Brukerregistrering!C71="","",Brukerregistrering!C71)</f>
        <v/>
      </c>
      <c r="B73" s="315" t="str">
        <f>IF(Brukerregistrering!F71="","",Brukerregistrering!F71)</f>
        <v/>
      </c>
      <c r="C73" s="316" t="str">
        <f>IF(Brukerregistrering!H71="","",Brukerregistrering!H71)</f>
        <v/>
      </c>
      <c r="D73" s="317"/>
      <c r="E73" s="318"/>
      <c r="F73" s="318"/>
      <c r="G73" s="318"/>
      <c r="H73" s="319"/>
      <c r="I73" s="320"/>
      <c r="J73" s="321"/>
      <c r="K73" s="318"/>
      <c r="L73" s="322"/>
      <c r="M73" s="318"/>
      <c r="N73" s="318"/>
      <c r="O73" s="319"/>
      <c r="P73" s="323"/>
      <c r="Q73" s="324"/>
      <c r="R73" s="325"/>
      <c r="S73" s="325"/>
      <c r="T73" s="326"/>
      <c r="U73" s="321"/>
      <c r="V73" s="318"/>
      <c r="W73" s="318"/>
      <c r="X73" s="318"/>
      <c r="Y73" s="318"/>
      <c r="Z73" s="327"/>
      <c r="AA73" s="328"/>
      <c r="AB73" s="329"/>
      <c r="AC73" s="330"/>
      <c r="AD73" s="330"/>
      <c r="AE73" s="331"/>
      <c r="AF73" s="321"/>
      <c r="AG73" s="318"/>
      <c r="AH73" s="318"/>
      <c r="AI73" s="318"/>
      <c r="AJ73" s="318"/>
      <c r="AK73" s="327"/>
      <c r="AL73" s="328"/>
      <c r="AM73" s="329"/>
      <c r="AN73" s="330"/>
      <c r="AO73" s="330"/>
      <c r="AP73" s="331"/>
      <c r="AQ73" s="321"/>
      <c r="AR73" s="318"/>
      <c r="AS73" s="318"/>
      <c r="AT73" s="318"/>
      <c r="AU73" s="318"/>
      <c r="AV73" s="327"/>
      <c r="AW73" s="21"/>
      <c r="AX73" s="21"/>
      <c r="AY73" s="94"/>
      <c r="AZ73" s="94"/>
    </row>
    <row r="74" spans="1:52" ht="39.950000000000003" customHeight="1" outlineLevel="1">
      <c r="A74" s="332" t="str">
        <f>IF(Brukerregistrering!C72="","",Brukerregistrering!C72)</f>
        <v/>
      </c>
      <c r="B74" s="333" t="str">
        <f>IF(Brukerregistrering!F72="","",Brukerregistrering!F72)</f>
        <v/>
      </c>
      <c r="C74" s="334" t="str">
        <f>IF(Brukerregistrering!H72="","",Brukerregistrering!H72)</f>
        <v/>
      </c>
      <c r="D74" s="335"/>
      <c r="E74" s="336"/>
      <c r="F74" s="337"/>
      <c r="G74" s="337"/>
      <c r="H74" s="338"/>
      <c r="I74" s="339"/>
      <c r="J74" s="340"/>
      <c r="K74" s="336"/>
      <c r="L74" s="336"/>
      <c r="M74" s="337"/>
      <c r="N74" s="337"/>
      <c r="O74" s="338"/>
      <c r="P74" s="341"/>
      <c r="Q74" s="324"/>
      <c r="R74" s="325"/>
      <c r="S74" s="325"/>
      <c r="T74" s="342"/>
      <c r="U74" s="340"/>
      <c r="V74" s="337"/>
      <c r="W74" s="337"/>
      <c r="X74" s="337"/>
      <c r="Y74" s="337"/>
      <c r="Z74" s="343"/>
      <c r="AA74" s="344"/>
      <c r="AB74" s="345"/>
      <c r="AC74" s="346"/>
      <c r="AD74" s="346"/>
      <c r="AE74" s="342"/>
      <c r="AF74" s="340"/>
      <c r="AG74" s="336"/>
      <c r="AH74" s="337"/>
      <c r="AI74" s="337"/>
      <c r="AJ74" s="337"/>
      <c r="AK74" s="343"/>
      <c r="AL74" s="344"/>
      <c r="AM74" s="345"/>
      <c r="AN74" s="346"/>
      <c r="AO74" s="346"/>
      <c r="AP74" s="342"/>
      <c r="AQ74" s="340"/>
      <c r="AR74" s="336"/>
      <c r="AS74" s="337"/>
      <c r="AT74" s="337"/>
      <c r="AU74" s="337"/>
      <c r="AV74" s="343"/>
      <c r="AW74" s="21"/>
      <c r="AX74" s="21"/>
      <c r="AY74" s="94"/>
      <c r="AZ74" s="94"/>
    </row>
    <row r="75" spans="1:52" ht="39.950000000000003" customHeight="1" outlineLevel="1">
      <c r="A75" s="314" t="str">
        <f>IF(Brukerregistrering!C73="","",Brukerregistrering!C73)</f>
        <v/>
      </c>
      <c r="B75" s="315" t="str">
        <f>IF(Brukerregistrering!F73="","",Brukerregistrering!F73)</f>
        <v/>
      </c>
      <c r="C75" s="316" t="str">
        <f>IF(Brukerregistrering!H73="","",Brukerregistrering!H73)</f>
        <v/>
      </c>
      <c r="D75" s="317"/>
      <c r="E75" s="318"/>
      <c r="F75" s="318"/>
      <c r="G75" s="318"/>
      <c r="H75" s="319"/>
      <c r="I75" s="320"/>
      <c r="J75" s="321"/>
      <c r="K75" s="318"/>
      <c r="L75" s="322"/>
      <c r="M75" s="318"/>
      <c r="N75" s="318"/>
      <c r="O75" s="319"/>
      <c r="P75" s="323"/>
      <c r="Q75" s="324"/>
      <c r="R75" s="325"/>
      <c r="S75" s="325"/>
      <c r="T75" s="326"/>
      <c r="U75" s="321"/>
      <c r="V75" s="318"/>
      <c r="W75" s="318"/>
      <c r="X75" s="318"/>
      <c r="Y75" s="318"/>
      <c r="Z75" s="327"/>
      <c r="AA75" s="328"/>
      <c r="AB75" s="329"/>
      <c r="AC75" s="330"/>
      <c r="AD75" s="330"/>
      <c r="AE75" s="331"/>
      <c r="AF75" s="321"/>
      <c r="AG75" s="318"/>
      <c r="AH75" s="318"/>
      <c r="AI75" s="318"/>
      <c r="AJ75" s="318"/>
      <c r="AK75" s="327"/>
      <c r="AL75" s="328"/>
      <c r="AM75" s="329"/>
      <c r="AN75" s="330"/>
      <c r="AO75" s="330"/>
      <c r="AP75" s="331"/>
      <c r="AQ75" s="321"/>
      <c r="AR75" s="318"/>
      <c r="AS75" s="318"/>
      <c r="AT75" s="318"/>
      <c r="AU75" s="318"/>
      <c r="AV75" s="327"/>
      <c r="AW75" s="21"/>
      <c r="AX75" s="21"/>
      <c r="AY75" s="94"/>
      <c r="AZ75" s="94"/>
    </row>
    <row r="76" spans="1:52" ht="39.950000000000003" customHeight="1" outlineLevel="1">
      <c r="A76" s="332" t="str">
        <f>IF(Brukerregistrering!C74="","",Brukerregistrering!C74)</f>
        <v/>
      </c>
      <c r="B76" s="333" t="str">
        <f>IF(Brukerregistrering!F74="","",Brukerregistrering!F74)</f>
        <v/>
      </c>
      <c r="C76" s="334" t="str">
        <f>IF(Brukerregistrering!H74="","",Brukerregistrering!H74)</f>
        <v/>
      </c>
      <c r="D76" s="335"/>
      <c r="E76" s="336"/>
      <c r="F76" s="337"/>
      <c r="G76" s="337"/>
      <c r="H76" s="338"/>
      <c r="I76" s="339"/>
      <c r="J76" s="340"/>
      <c r="K76" s="336"/>
      <c r="L76" s="336"/>
      <c r="M76" s="337"/>
      <c r="N76" s="337"/>
      <c r="O76" s="338"/>
      <c r="P76" s="341"/>
      <c r="Q76" s="324"/>
      <c r="R76" s="325"/>
      <c r="S76" s="325"/>
      <c r="T76" s="342"/>
      <c r="U76" s="340"/>
      <c r="V76" s="337"/>
      <c r="W76" s="337"/>
      <c r="X76" s="337"/>
      <c r="Y76" s="337"/>
      <c r="Z76" s="343"/>
      <c r="AA76" s="344"/>
      <c r="AB76" s="345"/>
      <c r="AC76" s="346"/>
      <c r="AD76" s="346"/>
      <c r="AE76" s="342"/>
      <c r="AF76" s="340"/>
      <c r="AG76" s="336"/>
      <c r="AH76" s="337"/>
      <c r="AI76" s="337"/>
      <c r="AJ76" s="337"/>
      <c r="AK76" s="343"/>
      <c r="AL76" s="344"/>
      <c r="AM76" s="345"/>
      <c r="AN76" s="346"/>
      <c r="AO76" s="346"/>
      <c r="AP76" s="342"/>
      <c r="AQ76" s="340"/>
      <c r="AR76" s="336"/>
      <c r="AS76" s="337"/>
      <c r="AT76" s="337"/>
      <c r="AU76" s="337"/>
      <c r="AV76" s="343"/>
      <c r="AW76" s="21"/>
      <c r="AX76" s="21"/>
      <c r="AY76" s="94"/>
      <c r="AZ76" s="94"/>
    </row>
    <row r="77" spans="1:52" ht="39.950000000000003" customHeight="1" outlineLevel="1">
      <c r="A77" s="314" t="str">
        <f>IF(Brukerregistrering!C75="","",Brukerregistrering!C75)</f>
        <v/>
      </c>
      <c r="B77" s="315" t="str">
        <f>IF(Brukerregistrering!F75="","",Brukerregistrering!F75)</f>
        <v/>
      </c>
      <c r="C77" s="316" t="str">
        <f>IF(Brukerregistrering!H75="","",Brukerregistrering!H75)</f>
        <v/>
      </c>
      <c r="D77" s="317"/>
      <c r="E77" s="318"/>
      <c r="F77" s="318"/>
      <c r="G77" s="318"/>
      <c r="H77" s="319"/>
      <c r="I77" s="320"/>
      <c r="J77" s="321"/>
      <c r="K77" s="318"/>
      <c r="L77" s="322"/>
      <c r="M77" s="318"/>
      <c r="N77" s="318"/>
      <c r="O77" s="319"/>
      <c r="P77" s="323"/>
      <c r="Q77" s="324"/>
      <c r="R77" s="325"/>
      <c r="S77" s="325"/>
      <c r="T77" s="326"/>
      <c r="U77" s="321"/>
      <c r="V77" s="318"/>
      <c r="W77" s="318"/>
      <c r="X77" s="318"/>
      <c r="Y77" s="318"/>
      <c r="Z77" s="327"/>
      <c r="AA77" s="328"/>
      <c r="AB77" s="329"/>
      <c r="AC77" s="330"/>
      <c r="AD77" s="330"/>
      <c r="AE77" s="331"/>
      <c r="AF77" s="321"/>
      <c r="AG77" s="318"/>
      <c r="AH77" s="318"/>
      <c r="AI77" s="318"/>
      <c r="AJ77" s="318"/>
      <c r="AK77" s="327"/>
      <c r="AL77" s="328"/>
      <c r="AM77" s="329"/>
      <c r="AN77" s="330"/>
      <c r="AO77" s="330"/>
      <c r="AP77" s="331"/>
      <c r="AQ77" s="321"/>
      <c r="AR77" s="318"/>
      <c r="AS77" s="318"/>
      <c r="AT77" s="318"/>
      <c r="AU77" s="318"/>
      <c r="AV77" s="327"/>
      <c r="AW77" s="21"/>
      <c r="AX77" s="21"/>
      <c r="AY77" s="94"/>
      <c r="AZ77" s="94"/>
    </row>
    <row r="78" spans="1:52" ht="39.950000000000003" customHeight="1" outlineLevel="1">
      <c r="A78" s="332" t="str">
        <f>IF(Brukerregistrering!C76="","",Brukerregistrering!C76)</f>
        <v/>
      </c>
      <c r="B78" s="333" t="str">
        <f>IF(Brukerregistrering!F76="","",Brukerregistrering!F76)</f>
        <v/>
      </c>
      <c r="C78" s="334" t="str">
        <f>IF(Brukerregistrering!H76="","",Brukerregistrering!H76)</f>
        <v/>
      </c>
      <c r="D78" s="335"/>
      <c r="E78" s="336"/>
      <c r="F78" s="337"/>
      <c r="G78" s="337"/>
      <c r="H78" s="338"/>
      <c r="I78" s="339"/>
      <c r="J78" s="340"/>
      <c r="K78" s="336"/>
      <c r="L78" s="336"/>
      <c r="M78" s="337"/>
      <c r="N78" s="337"/>
      <c r="O78" s="338"/>
      <c r="P78" s="341"/>
      <c r="Q78" s="324"/>
      <c r="R78" s="325"/>
      <c r="S78" s="325"/>
      <c r="T78" s="342"/>
      <c r="U78" s="340"/>
      <c r="V78" s="337"/>
      <c r="W78" s="337"/>
      <c r="X78" s="337"/>
      <c r="Y78" s="337"/>
      <c r="Z78" s="343"/>
      <c r="AA78" s="344"/>
      <c r="AB78" s="345"/>
      <c r="AC78" s="346"/>
      <c r="AD78" s="346"/>
      <c r="AE78" s="342"/>
      <c r="AF78" s="340"/>
      <c r="AG78" s="336"/>
      <c r="AH78" s="337"/>
      <c r="AI78" s="337"/>
      <c r="AJ78" s="337"/>
      <c r="AK78" s="343"/>
      <c r="AL78" s="344"/>
      <c r="AM78" s="345"/>
      <c r="AN78" s="346"/>
      <c r="AO78" s="346"/>
      <c r="AP78" s="342"/>
      <c r="AQ78" s="340"/>
      <c r="AR78" s="336"/>
      <c r="AS78" s="337"/>
      <c r="AT78" s="337"/>
      <c r="AU78" s="337"/>
      <c r="AV78" s="343"/>
      <c r="AW78" s="21"/>
      <c r="AX78" s="21"/>
      <c r="AY78" s="94"/>
      <c r="AZ78" s="94"/>
    </row>
    <row r="79" spans="1:52" ht="39.950000000000003" customHeight="1" outlineLevel="1">
      <c r="A79" s="314" t="str">
        <f>IF(Brukerregistrering!C77="","",Brukerregistrering!C77)</f>
        <v/>
      </c>
      <c r="B79" s="315" t="str">
        <f>IF(Brukerregistrering!F77="","",Brukerregistrering!F77)</f>
        <v/>
      </c>
      <c r="C79" s="316" t="str">
        <f>IF(Brukerregistrering!H77="","",Brukerregistrering!H77)</f>
        <v/>
      </c>
      <c r="D79" s="317"/>
      <c r="E79" s="318"/>
      <c r="F79" s="318"/>
      <c r="G79" s="318"/>
      <c r="H79" s="319"/>
      <c r="I79" s="320"/>
      <c r="J79" s="321"/>
      <c r="K79" s="318"/>
      <c r="L79" s="322"/>
      <c r="M79" s="318"/>
      <c r="N79" s="318"/>
      <c r="O79" s="319"/>
      <c r="P79" s="323"/>
      <c r="Q79" s="324"/>
      <c r="R79" s="325"/>
      <c r="S79" s="325"/>
      <c r="T79" s="326"/>
      <c r="U79" s="321"/>
      <c r="V79" s="318"/>
      <c r="W79" s="318"/>
      <c r="X79" s="318"/>
      <c r="Y79" s="318"/>
      <c r="Z79" s="327"/>
      <c r="AA79" s="328"/>
      <c r="AB79" s="329"/>
      <c r="AC79" s="330"/>
      <c r="AD79" s="330"/>
      <c r="AE79" s="331"/>
      <c r="AF79" s="321"/>
      <c r="AG79" s="318"/>
      <c r="AH79" s="318"/>
      <c r="AI79" s="318"/>
      <c r="AJ79" s="318"/>
      <c r="AK79" s="327"/>
      <c r="AL79" s="328"/>
      <c r="AM79" s="329"/>
      <c r="AN79" s="330"/>
      <c r="AO79" s="330"/>
      <c r="AP79" s="331"/>
      <c r="AQ79" s="321"/>
      <c r="AR79" s="318"/>
      <c r="AS79" s="318"/>
      <c r="AT79" s="318"/>
      <c r="AU79" s="318"/>
      <c r="AV79" s="327"/>
      <c r="AW79" s="21"/>
      <c r="AX79" s="21"/>
      <c r="AY79" s="94"/>
      <c r="AZ79" s="94"/>
    </row>
    <row r="80" spans="1:52" ht="39.950000000000003" customHeight="1" outlineLevel="1">
      <c r="A80" s="332" t="str">
        <f>IF(Brukerregistrering!C78="","",Brukerregistrering!C78)</f>
        <v/>
      </c>
      <c r="B80" s="333" t="str">
        <f>IF(Brukerregistrering!F78="","",Brukerregistrering!F78)</f>
        <v/>
      </c>
      <c r="C80" s="334" t="str">
        <f>IF(Brukerregistrering!H78="","",Brukerregistrering!H78)</f>
        <v/>
      </c>
      <c r="D80" s="335"/>
      <c r="E80" s="336"/>
      <c r="F80" s="337"/>
      <c r="G80" s="337"/>
      <c r="H80" s="338"/>
      <c r="I80" s="339"/>
      <c r="J80" s="340"/>
      <c r="K80" s="336"/>
      <c r="L80" s="336"/>
      <c r="M80" s="337"/>
      <c r="N80" s="337"/>
      <c r="O80" s="338"/>
      <c r="P80" s="341"/>
      <c r="Q80" s="324"/>
      <c r="R80" s="325"/>
      <c r="S80" s="325"/>
      <c r="T80" s="342"/>
      <c r="U80" s="340"/>
      <c r="V80" s="337"/>
      <c r="W80" s="337"/>
      <c r="X80" s="337"/>
      <c r="Y80" s="337"/>
      <c r="Z80" s="343"/>
      <c r="AA80" s="344"/>
      <c r="AB80" s="345"/>
      <c r="AC80" s="346"/>
      <c r="AD80" s="346"/>
      <c r="AE80" s="342"/>
      <c r="AF80" s="340"/>
      <c r="AG80" s="336"/>
      <c r="AH80" s="337"/>
      <c r="AI80" s="337"/>
      <c r="AJ80" s="337"/>
      <c r="AK80" s="343"/>
      <c r="AL80" s="344"/>
      <c r="AM80" s="345"/>
      <c r="AN80" s="346"/>
      <c r="AO80" s="346"/>
      <c r="AP80" s="342"/>
      <c r="AQ80" s="340"/>
      <c r="AR80" s="336"/>
      <c r="AS80" s="337"/>
      <c r="AT80" s="337"/>
      <c r="AU80" s="337"/>
      <c r="AV80" s="343"/>
      <c r="AW80" s="21"/>
      <c r="AX80" s="21"/>
      <c r="AY80" s="94"/>
      <c r="AZ80" s="94"/>
    </row>
    <row r="81" spans="1:52" ht="39.950000000000003" customHeight="1" outlineLevel="1">
      <c r="A81" s="314" t="str">
        <f>IF(Brukerregistrering!C79="","",Brukerregistrering!C79)</f>
        <v/>
      </c>
      <c r="B81" s="315" t="str">
        <f>IF(Brukerregistrering!F79="","",Brukerregistrering!F79)</f>
        <v/>
      </c>
      <c r="C81" s="316" t="str">
        <f>IF(Brukerregistrering!H79="","",Brukerregistrering!H79)</f>
        <v/>
      </c>
      <c r="D81" s="317"/>
      <c r="E81" s="318"/>
      <c r="F81" s="318"/>
      <c r="G81" s="318"/>
      <c r="H81" s="319"/>
      <c r="I81" s="320"/>
      <c r="J81" s="321"/>
      <c r="K81" s="318"/>
      <c r="L81" s="322"/>
      <c r="M81" s="318"/>
      <c r="N81" s="318"/>
      <c r="O81" s="319"/>
      <c r="P81" s="323"/>
      <c r="Q81" s="324"/>
      <c r="R81" s="325"/>
      <c r="S81" s="325"/>
      <c r="T81" s="326"/>
      <c r="U81" s="321"/>
      <c r="V81" s="318"/>
      <c r="W81" s="318"/>
      <c r="X81" s="318"/>
      <c r="Y81" s="318"/>
      <c r="Z81" s="327"/>
      <c r="AA81" s="328"/>
      <c r="AB81" s="329"/>
      <c r="AC81" s="330"/>
      <c r="AD81" s="330"/>
      <c r="AE81" s="331"/>
      <c r="AF81" s="321"/>
      <c r="AG81" s="318"/>
      <c r="AH81" s="318"/>
      <c r="AI81" s="318"/>
      <c r="AJ81" s="318"/>
      <c r="AK81" s="327"/>
      <c r="AL81" s="328"/>
      <c r="AM81" s="329"/>
      <c r="AN81" s="330"/>
      <c r="AO81" s="330"/>
      <c r="AP81" s="331"/>
      <c r="AQ81" s="321"/>
      <c r="AR81" s="318"/>
      <c r="AS81" s="318"/>
      <c r="AT81" s="318"/>
      <c r="AU81" s="318"/>
      <c r="AV81" s="327"/>
      <c r="AW81" s="21"/>
      <c r="AX81" s="21"/>
      <c r="AY81" s="94"/>
      <c r="AZ81" s="94"/>
    </row>
    <row r="82" spans="1:52" ht="39.950000000000003" customHeight="1" outlineLevel="1">
      <c r="A82" s="332" t="str">
        <f>IF(Brukerregistrering!C80="","",Brukerregistrering!C80)</f>
        <v/>
      </c>
      <c r="B82" s="333" t="str">
        <f>IF(Brukerregistrering!F80="","",Brukerregistrering!F80)</f>
        <v/>
      </c>
      <c r="C82" s="334" t="str">
        <f>IF(Brukerregistrering!H80="","",Brukerregistrering!H80)</f>
        <v/>
      </c>
      <c r="D82" s="335"/>
      <c r="E82" s="336"/>
      <c r="F82" s="337"/>
      <c r="G82" s="337"/>
      <c r="H82" s="338"/>
      <c r="I82" s="339"/>
      <c r="J82" s="340"/>
      <c r="K82" s="336"/>
      <c r="L82" s="336"/>
      <c r="M82" s="337"/>
      <c r="N82" s="337"/>
      <c r="O82" s="338"/>
      <c r="P82" s="341"/>
      <c r="Q82" s="324"/>
      <c r="R82" s="325"/>
      <c r="S82" s="325"/>
      <c r="T82" s="342"/>
      <c r="U82" s="340"/>
      <c r="V82" s="337"/>
      <c r="W82" s="337"/>
      <c r="X82" s="337"/>
      <c r="Y82" s="337"/>
      <c r="Z82" s="343"/>
      <c r="AA82" s="344"/>
      <c r="AB82" s="345"/>
      <c r="AC82" s="346"/>
      <c r="AD82" s="346"/>
      <c r="AE82" s="342"/>
      <c r="AF82" s="340"/>
      <c r="AG82" s="336"/>
      <c r="AH82" s="337"/>
      <c r="AI82" s="337"/>
      <c r="AJ82" s="337"/>
      <c r="AK82" s="343"/>
      <c r="AL82" s="344"/>
      <c r="AM82" s="345"/>
      <c r="AN82" s="346"/>
      <c r="AO82" s="346"/>
      <c r="AP82" s="342"/>
      <c r="AQ82" s="340"/>
      <c r="AR82" s="336"/>
      <c r="AS82" s="337"/>
      <c r="AT82" s="337"/>
      <c r="AU82" s="337"/>
      <c r="AV82" s="343"/>
      <c r="AW82" s="21"/>
      <c r="AX82" s="21"/>
      <c r="AY82" s="94"/>
      <c r="AZ82" s="94"/>
    </row>
    <row r="83" spans="1:52" ht="39.950000000000003" customHeight="1" outlineLevel="1">
      <c r="A83" s="314" t="str">
        <f>IF(Brukerregistrering!C81="","",Brukerregistrering!C81)</f>
        <v/>
      </c>
      <c r="B83" s="315" t="str">
        <f>IF(Brukerregistrering!F81="","",Brukerregistrering!F81)</f>
        <v/>
      </c>
      <c r="C83" s="316" t="str">
        <f>IF(Brukerregistrering!H81="","",Brukerregistrering!H81)</f>
        <v/>
      </c>
      <c r="D83" s="317"/>
      <c r="E83" s="318"/>
      <c r="F83" s="318"/>
      <c r="G83" s="318"/>
      <c r="H83" s="319"/>
      <c r="I83" s="320"/>
      <c r="J83" s="321"/>
      <c r="K83" s="318"/>
      <c r="L83" s="322"/>
      <c r="M83" s="318"/>
      <c r="N83" s="318"/>
      <c r="O83" s="319"/>
      <c r="P83" s="323"/>
      <c r="Q83" s="324"/>
      <c r="R83" s="325"/>
      <c r="S83" s="325"/>
      <c r="T83" s="326"/>
      <c r="U83" s="321"/>
      <c r="V83" s="318"/>
      <c r="W83" s="318"/>
      <c r="X83" s="318"/>
      <c r="Y83" s="318"/>
      <c r="Z83" s="327"/>
      <c r="AA83" s="328"/>
      <c r="AB83" s="329"/>
      <c r="AC83" s="330"/>
      <c r="AD83" s="330"/>
      <c r="AE83" s="331"/>
      <c r="AF83" s="321"/>
      <c r="AG83" s="318"/>
      <c r="AH83" s="318"/>
      <c r="AI83" s="318"/>
      <c r="AJ83" s="318"/>
      <c r="AK83" s="327"/>
      <c r="AL83" s="328"/>
      <c r="AM83" s="329"/>
      <c r="AN83" s="330"/>
      <c r="AO83" s="330"/>
      <c r="AP83" s="331"/>
      <c r="AQ83" s="321"/>
      <c r="AR83" s="318"/>
      <c r="AS83" s="318"/>
      <c r="AT83" s="318"/>
      <c r="AU83" s="318"/>
      <c r="AV83" s="327"/>
      <c r="AW83" s="21"/>
      <c r="AX83" s="21"/>
      <c r="AY83" s="94"/>
      <c r="AZ83" s="94"/>
    </row>
    <row r="84" spans="1:52" ht="39.950000000000003" customHeight="1" outlineLevel="1">
      <c r="A84" s="332" t="str">
        <f>IF(Brukerregistrering!C82="","",Brukerregistrering!C82)</f>
        <v/>
      </c>
      <c r="B84" s="333" t="str">
        <f>IF(Brukerregistrering!F82="","",Brukerregistrering!F82)</f>
        <v/>
      </c>
      <c r="C84" s="334" t="str">
        <f>IF(Brukerregistrering!H82="","",Brukerregistrering!H82)</f>
        <v/>
      </c>
      <c r="D84" s="335"/>
      <c r="E84" s="336"/>
      <c r="F84" s="337"/>
      <c r="G84" s="337"/>
      <c r="H84" s="338"/>
      <c r="I84" s="339"/>
      <c r="J84" s="340"/>
      <c r="K84" s="336"/>
      <c r="L84" s="336"/>
      <c r="M84" s="337"/>
      <c r="N84" s="337"/>
      <c r="O84" s="338"/>
      <c r="P84" s="341"/>
      <c r="Q84" s="324"/>
      <c r="R84" s="325"/>
      <c r="S84" s="325"/>
      <c r="T84" s="342"/>
      <c r="U84" s="340"/>
      <c r="V84" s="337"/>
      <c r="W84" s="337"/>
      <c r="X84" s="337"/>
      <c r="Y84" s="337"/>
      <c r="Z84" s="343"/>
      <c r="AA84" s="344"/>
      <c r="AB84" s="345"/>
      <c r="AC84" s="346"/>
      <c r="AD84" s="346"/>
      <c r="AE84" s="342"/>
      <c r="AF84" s="340"/>
      <c r="AG84" s="336"/>
      <c r="AH84" s="337"/>
      <c r="AI84" s="337"/>
      <c r="AJ84" s="337"/>
      <c r="AK84" s="343"/>
      <c r="AL84" s="344"/>
      <c r="AM84" s="345"/>
      <c r="AN84" s="346"/>
      <c r="AO84" s="346"/>
      <c r="AP84" s="342"/>
      <c r="AQ84" s="340"/>
      <c r="AR84" s="336"/>
      <c r="AS84" s="337"/>
      <c r="AT84" s="337"/>
      <c r="AU84" s="337"/>
      <c r="AV84" s="343"/>
      <c r="AW84" s="21"/>
      <c r="AX84" s="21"/>
      <c r="AY84" s="94"/>
      <c r="AZ84" s="94"/>
    </row>
    <row r="85" spans="1:52" ht="39.950000000000003" customHeight="1" outlineLevel="1">
      <c r="A85" s="314" t="str">
        <f>IF(Brukerregistrering!C83="","",Brukerregistrering!C83)</f>
        <v/>
      </c>
      <c r="B85" s="315" t="str">
        <f>IF(Brukerregistrering!F83="","",Brukerregistrering!F83)</f>
        <v/>
      </c>
      <c r="C85" s="316" t="str">
        <f>IF(Brukerregistrering!H83="","",Brukerregistrering!H83)</f>
        <v/>
      </c>
      <c r="D85" s="317"/>
      <c r="E85" s="318"/>
      <c r="F85" s="318"/>
      <c r="G85" s="318"/>
      <c r="H85" s="319"/>
      <c r="I85" s="320"/>
      <c r="J85" s="321"/>
      <c r="K85" s="318"/>
      <c r="L85" s="322"/>
      <c r="M85" s="318"/>
      <c r="N85" s="318"/>
      <c r="O85" s="319"/>
      <c r="P85" s="323"/>
      <c r="Q85" s="324"/>
      <c r="R85" s="325"/>
      <c r="S85" s="325"/>
      <c r="T85" s="326"/>
      <c r="U85" s="321"/>
      <c r="V85" s="318"/>
      <c r="W85" s="318"/>
      <c r="X85" s="318"/>
      <c r="Y85" s="318"/>
      <c r="Z85" s="327"/>
      <c r="AA85" s="328"/>
      <c r="AB85" s="329"/>
      <c r="AC85" s="330"/>
      <c r="AD85" s="330"/>
      <c r="AE85" s="331"/>
      <c r="AF85" s="321"/>
      <c r="AG85" s="318"/>
      <c r="AH85" s="318"/>
      <c r="AI85" s="318"/>
      <c r="AJ85" s="318"/>
      <c r="AK85" s="327"/>
      <c r="AL85" s="328"/>
      <c r="AM85" s="329"/>
      <c r="AN85" s="330"/>
      <c r="AO85" s="330"/>
      <c r="AP85" s="331"/>
      <c r="AQ85" s="321"/>
      <c r="AR85" s="318"/>
      <c r="AS85" s="318"/>
      <c r="AT85" s="318"/>
      <c r="AU85" s="318"/>
      <c r="AV85" s="327"/>
      <c r="AW85" s="21"/>
      <c r="AX85" s="21"/>
      <c r="AY85" s="94"/>
      <c r="AZ85" s="94"/>
    </row>
    <row r="86" spans="1:52" ht="39.950000000000003" customHeight="1" outlineLevel="1">
      <c r="A86" s="332" t="str">
        <f>IF(Brukerregistrering!C84="","",Brukerregistrering!C84)</f>
        <v/>
      </c>
      <c r="B86" s="333" t="str">
        <f>IF(Brukerregistrering!F84="","",Brukerregistrering!F84)</f>
        <v/>
      </c>
      <c r="C86" s="334" t="str">
        <f>IF(Brukerregistrering!H84="","",Brukerregistrering!H84)</f>
        <v/>
      </c>
      <c r="D86" s="335"/>
      <c r="E86" s="336"/>
      <c r="F86" s="337"/>
      <c r="G86" s="337"/>
      <c r="H86" s="338"/>
      <c r="I86" s="339"/>
      <c r="J86" s="340"/>
      <c r="K86" s="336"/>
      <c r="L86" s="336"/>
      <c r="M86" s="337"/>
      <c r="N86" s="337"/>
      <c r="O86" s="338"/>
      <c r="P86" s="341"/>
      <c r="Q86" s="324"/>
      <c r="R86" s="325"/>
      <c r="S86" s="325"/>
      <c r="T86" s="342"/>
      <c r="U86" s="340"/>
      <c r="V86" s="337"/>
      <c r="W86" s="337"/>
      <c r="X86" s="337"/>
      <c r="Y86" s="337"/>
      <c r="Z86" s="343"/>
      <c r="AA86" s="344"/>
      <c r="AB86" s="345"/>
      <c r="AC86" s="346"/>
      <c r="AD86" s="346"/>
      <c r="AE86" s="342"/>
      <c r="AF86" s="340"/>
      <c r="AG86" s="336"/>
      <c r="AH86" s="337"/>
      <c r="AI86" s="337"/>
      <c r="AJ86" s="337"/>
      <c r="AK86" s="343"/>
      <c r="AL86" s="344"/>
      <c r="AM86" s="345"/>
      <c r="AN86" s="346"/>
      <c r="AO86" s="346"/>
      <c r="AP86" s="342"/>
      <c r="AQ86" s="340"/>
      <c r="AR86" s="336"/>
      <c r="AS86" s="337"/>
      <c r="AT86" s="337"/>
      <c r="AU86" s="337"/>
      <c r="AV86" s="343"/>
      <c r="AW86" s="21"/>
      <c r="AX86" s="21"/>
      <c r="AY86" s="94"/>
      <c r="AZ86" s="94"/>
    </row>
    <row r="87" spans="1:52" ht="39.950000000000003" customHeight="1" outlineLevel="1">
      <c r="A87" s="314" t="str">
        <f>IF(Brukerregistrering!C85="","",Brukerregistrering!C85)</f>
        <v/>
      </c>
      <c r="B87" s="315" t="str">
        <f>IF(Brukerregistrering!F85="","",Brukerregistrering!F85)</f>
        <v/>
      </c>
      <c r="C87" s="316" t="str">
        <f>IF(Brukerregistrering!H85="","",Brukerregistrering!H85)</f>
        <v/>
      </c>
      <c r="D87" s="317"/>
      <c r="E87" s="318"/>
      <c r="F87" s="318"/>
      <c r="G87" s="318"/>
      <c r="H87" s="319"/>
      <c r="I87" s="320"/>
      <c r="J87" s="321"/>
      <c r="K87" s="318"/>
      <c r="L87" s="322"/>
      <c r="M87" s="318"/>
      <c r="N87" s="318"/>
      <c r="O87" s="319"/>
      <c r="P87" s="323"/>
      <c r="Q87" s="324"/>
      <c r="R87" s="325"/>
      <c r="S87" s="325"/>
      <c r="T87" s="326"/>
      <c r="U87" s="321"/>
      <c r="V87" s="318"/>
      <c r="W87" s="318"/>
      <c r="X87" s="318"/>
      <c r="Y87" s="318"/>
      <c r="Z87" s="327"/>
      <c r="AA87" s="328"/>
      <c r="AB87" s="329"/>
      <c r="AC87" s="330"/>
      <c r="AD87" s="330"/>
      <c r="AE87" s="331"/>
      <c r="AF87" s="321"/>
      <c r="AG87" s="318"/>
      <c r="AH87" s="318"/>
      <c r="AI87" s="318"/>
      <c r="AJ87" s="318"/>
      <c r="AK87" s="327"/>
      <c r="AL87" s="328"/>
      <c r="AM87" s="329"/>
      <c r="AN87" s="330"/>
      <c r="AO87" s="330"/>
      <c r="AP87" s="331"/>
      <c r="AQ87" s="321"/>
      <c r="AR87" s="318"/>
      <c r="AS87" s="318"/>
      <c r="AT87" s="318"/>
      <c r="AU87" s="318"/>
      <c r="AV87" s="327"/>
      <c r="AW87" s="21"/>
      <c r="AX87" s="21"/>
      <c r="AY87" s="94"/>
      <c r="AZ87" s="94"/>
    </row>
    <row r="88" spans="1:52" ht="39.950000000000003" customHeight="1" outlineLevel="1">
      <c r="A88" s="332" t="str">
        <f>IF(Brukerregistrering!C86="","",Brukerregistrering!C86)</f>
        <v/>
      </c>
      <c r="B88" s="333" t="str">
        <f>IF(Brukerregistrering!F86="","",Brukerregistrering!F86)</f>
        <v/>
      </c>
      <c r="C88" s="334" t="str">
        <f>IF(Brukerregistrering!H86="","",Brukerregistrering!H86)</f>
        <v/>
      </c>
      <c r="D88" s="335"/>
      <c r="E88" s="336"/>
      <c r="F88" s="337"/>
      <c r="G88" s="337"/>
      <c r="H88" s="338"/>
      <c r="I88" s="339"/>
      <c r="J88" s="340"/>
      <c r="K88" s="336"/>
      <c r="L88" s="336"/>
      <c r="M88" s="337"/>
      <c r="N88" s="337"/>
      <c r="O88" s="338"/>
      <c r="P88" s="341"/>
      <c r="Q88" s="324"/>
      <c r="R88" s="325"/>
      <c r="S88" s="325"/>
      <c r="T88" s="342"/>
      <c r="U88" s="340"/>
      <c r="V88" s="337"/>
      <c r="W88" s="337"/>
      <c r="X88" s="337"/>
      <c r="Y88" s="337"/>
      <c r="Z88" s="343"/>
      <c r="AA88" s="344"/>
      <c r="AB88" s="345"/>
      <c r="AC88" s="346"/>
      <c r="AD88" s="346"/>
      <c r="AE88" s="342"/>
      <c r="AF88" s="340"/>
      <c r="AG88" s="336"/>
      <c r="AH88" s="337"/>
      <c r="AI88" s="337"/>
      <c r="AJ88" s="337"/>
      <c r="AK88" s="343"/>
      <c r="AL88" s="344"/>
      <c r="AM88" s="345"/>
      <c r="AN88" s="346"/>
      <c r="AO88" s="346"/>
      <c r="AP88" s="342"/>
      <c r="AQ88" s="340"/>
      <c r="AR88" s="336"/>
      <c r="AS88" s="337"/>
      <c r="AT88" s="337"/>
      <c r="AU88" s="337"/>
      <c r="AV88" s="343"/>
      <c r="AW88" s="21"/>
      <c r="AX88" s="21"/>
      <c r="AY88" s="94"/>
      <c r="AZ88" s="94"/>
    </row>
    <row r="89" spans="1:52" ht="39.950000000000003" customHeight="1" outlineLevel="1">
      <c r="A89" s="314" t="str">
        <f>IF(Brukerregistrering!C87="","",Brukerregistrering!C87)</f>
        <v/>
      </c>
      <c r="B89" s="315" t="str">
        <f>IF(Brukerregistrering!F87="","",Brukerregistrering!F87)</f>
        <v/>
      </c>
      <c r="C89" s="316" t="str">
        <f>IF(Brukerregistrering!H87="","",Brukerregistrering!H87)</f>
        <v/>
      </c>
      <c r="D89" s="317"/>
      <c r="E89" s="318"/>
      <c r="F89" s="318"/>
      <c r="G89" s="318"/>
      <c r="H89" s="319"/>
      <c r="I89" s="320"/>
      <c r="J89" s="321"/>
      <c r="K89" s="318"/>
      <c r="L89" s="322"/>
      <c r="M89" s="318"/>
      <c r="N89" s="318"/>
      <c r="O89" s="319"/>
      <c r="P89" s="323"/>
      <c r="Q89" s="324"/>
      <c r="R89" s="325"/>
      <c r="S89" s="325"/>
      <c r="T89" s="326"/>
      <c r="U89" s="321"/>
      <c r="V89" s="318"/>
      <c r="W89" s="318"/>
      <c r="X89" s="318"/>
      <c r="Y89" s="318"/>
      <c r="Z89" s="327"/>
      <c r="AA89" s="328"/>
      <c r="AB89" s="329"/>
      <c r="AC89" s="330"/>
      <c r="AD89" s="330"/>
      <c r="AE89" s="331"/>
      <c r="AF89" s="321"/>
      <c r="AG89" s="318"/>
      <c r="AH89" s="318"/>
      <c r="AI89" s="318"/>
      <c r="AJ89" s="318"/>
      <c r="AK89" s="327"/>
      <c r="AL89" s="328"/>
      <c r="AM89" s="329"/>
      <c r="AN89" s="330"/>
      <c r="AO89" s="330"/>
      <c r="AP89" s="331"/>
      <c r="AQ89" s="321"/>
      <c r="AR89" s="318"/>
      <c r="AS89" s="318"/>
      <c r="AT89" s="318"/>
      <c r="AU89" s="318"/>
      <c r="AV89" s="327"/>
      <c r="AW89" s="21"/>
      <c r="AX89" s="21"/>
      <c r="AY89" s="94"/>
      <c r="AZ89" s="94"/>
    </row>
    <row r="90" spans="1:52" ht="39.950000000000003" customHeight="1" outlineLevel="1">
      <c r="A90" s="332" t="str">
        <f>IF(Brukerregistrering!C88="","",Brukerregistrering!C88)</f>
        <v/>
      </c>
      <c r="B90" s="333" t="str">
        <f>IF(Brukerregistrering!F88="","",Brukerregistrering!F88)</f>
        <v/>
      </c>
      <c r="C90" s="334" t="str">
        <f>IF(Brukerregistrering!H88="","",Brukerregistrering!H88)</f>
        <v/>
      </c>
      <c r="D90" s="335"/>
      <c r="E90" s="336"/>
      <c r="F90" s="337"/>
      <c r="G90" s="337"/>
      <c r="H90" s="338"/>
      <c r="I90" s="339"/>
      <c r="J90" s="340"/>
      <c r="K90" s="336"/>
      <c r="L90" s="336"/>
      <c r="M90" s="337"/>
      <c r="N90" s="337"/>
      <c r="O90" s="338"/>
      <c r="P90" s="341"/>
      <c r="Q90" s="324"/>
      <c r="R90" s="325"/>
      <c r="S90" s="325"/>
      <c r="T90" s="342"/>
      <c r="U90" s="340"/>
      <c r="V90" s="337"/>
      <c r="W90" s="337"/>
      <c r="X90" s="337"/>
      <c r="Y90" s="337"/>
      <c r="Z90" s="343"/>
      <c r="AA90" s="344"/>
      <c r="AB90" s="345"/>
      <c r="AC90" s="346"/>
      <c r="AD90" s="346"/>
      <c r="AE90" s="342"/>
      <c r="AF90" s="340"/>
      <c r="AG90" s="336"/>
      <c r="AH90" s="337"/>
      <c r="AI90" s="337"/>
      <c r="AJ90" s="337"/>
      <c r="AK90" s="343"/>
      <c r="AL90" s="344"/>
      <c r="AM90" s="345"/>
      <c r="AN90" s="346"/>
      <c r="AO90" s="346"/>
      <c r="AP90" s="342"/>
      <c r="AQ90" s="340"/>
      <c r="AR90" s="336"/>
      <c r="AS90" s="337"/>
      <c r="AT90" s="337"/>
      <c r="AU90" s="337"/>
      <c r="AV90" s="343"/>
      <c r="AW90" s="21"/>
      <c r="AX90" s="21"/>
      <c r="AY90" s="94"/>
      <c r="AZ90" s="94"/>
    </row>
    <row r="91" spans="1:52" ht="39.950000000000003" customHeight="1" outlineLevel="1">
      <c r="A91" s="314" t="str">
        <f>IF(Brukerregistrering!C89="","",Brukerregistrering!C89)</f>
        <v/>
      </c>
      <c r="B91" s="315" t="str">
        <f>IF(Brukerregistrering!F89="","",Brukerregistrering!F89)</f>
        <v/>
      </c>
      <c r="C91" s="316" t="str">
        <f>IF(Brukerregistrering!H89="","",Brukerregistrering!H89)</f>
        <v/>
      </c>
      <c r="D91" s="317"/>
      <c r="E91" s="318"/>
      <c r="F91" s="318"/>
      <c r="G91" s="318"/>
      <c r="H91" s="319"/>
      <c r="I91" s="320"/>
      <c r="J91" s="321"/>
      <c r="K91" s="318"/>
      <c r="L91" s="322"/>
      <c r="M91" s="318"/>
      <c r="N91" s="318"/>
      <c r="O91" s="319"/>
      <c r="P91" s="323"/>
      <c r="Q91" s="324"/>
      <c r="R91" s="325"/>
      <c r="S91" s="325"/>
      <c r="T91" s="326"/>
      <c r="U91" s="321"/>
      <c r="V91" s="318"/>
      <c r="W91" s="318"/>
      <c r="X91" s="318"/>
      <c r="Y91" s="318"/>
      <c r="Z91" s="327"/>
      <c r="AA91" s="328"/>
      <c r="AB91" s="329"/>
      <c r="AC91" s="330"/>
      <c r="AD91" s="330"/>
      <c r="AE91" s="331"/>
      <c r="AF91" s="321"/>
      <c r="AG91" s="318"/>
      <c r="AH91" s="318"/>
      <c r="AI91" s="318"/>
      <c r="AJ91" s="318"/>
      <c r="AK91" s="327"/>
      <c r="AL91" s="328"/>
      <c r="AM91" s="329"/>
      <c r="AN91" s="330"/>
      <c r="AO91" s="330"/>
      <c r="AP91" s="331"/>
      <c r="AQ91" s="321"/>
      <c r="AR91" s="318"/>
      <c r="AS91" s="318"/>
      <c r="AT91" s="318"/>
      <c r="AU91" s="318"/>
      <c r="AV91" s="327"/>
      <c r="AW91" s="21"/>
      <c r="AX91" s="21"/>
      <c r="AY91" s="43"/>
      <c r="AZ91" s="94"/>
    </row>
    <row r="92" spans="1:52" ht="39.950000000000003" customHeight="1" outlineLevel="1">
      <c r="A92" s="332" t="str">
        <f>IF(Brukerregistrering!C90="","",Brukerregistrering!C90)</f>
        <v/>
      </c>
      <c r="B92" s="333" t="str">
        <f>IF(Brukerregistrering!F90="","",Brukerregistrering!F90)</f>
        <v/>
      </c>
      <c r="C92" s="334" t="str">
        <f>IF(Brukerregistrering!H90="","",Brukerregistrering!H90)</f>
        <v/>
      </c>
      <c r="D92" s="335"/>
      <c r="E92" s="336"/>
      <c r="F92" s="337"/>
      <c r="G92" s="337"/>
      <c r="H92" s="338"/>
      <c r="I92" s="339"/>
      <c r="J92" s="340"/>
      <c r="K92" s="336"/>
      <c r="L92" s="336"/>
      <c r="M92" s="337"/>
      <c r="N92" s="337"/>
      <c r="O92" s="338"/>
      <c r="P92" s="341"/>
      <c r="Q92" s="324"/>
      <c r="R92" s="325"/>
      <c r="S92" s="325"/>
      <c r="T92" s="342"/>
      <c r="U92" s="340"/>
      <c r="V92" s="337"/>
      <c r="W92" s="337"/>
      <c r="X92" s="337"/>
      <c r="Y92" s="337"/>
      <c r="Z92" s="343"/>
      <c r="AA92" s="344"/>
      <c r="AB92" s="345"/>
      <c r="AC92" s="346"/>
      <c r="AD92" s="346"/>
      <c r="AE92" s="342"/>
      <c r="AF92" s="340"/>
      <c r="AG92" s="336"/>
      <c r="AH92" s="337"/>
      <c r="AI92" s="337"/>
      <c r="AJ92" s="337"/>
      <c r="AK92" s="343"/>
      <c r="AL92" s="344"/>
      <c r="AM92" s="345"/>
      <c r="AN92" s="346"/>
      <c r="AO92" s="346"/>
      <c r="AP92" s="342"/>
      <c r="AQ92" s="340"/>
      <c r="AR92" s="336"/>
      <c r="AS92" s="337"/>
      <c r="AT92" s="337"/>
      <c r="AU92" s="337"/>
      <c r="AV92" s="343"/>
      <c r="AW92" s="21"/>
      <c r="AX92" s="21"/>
      <c r="AY92" s="43"/>
      <c r="AZ92" s="94"/>
    </row>
    <row r="93" spans="1:52" ht="39.950000000000003" customHeight="1" outlineLevel="1">
      <c r="A93" s="314" t="str">
        <f>IF(Brukerregistrering!C91="","",Brukerregistrering!C91)</f>
        <v/>
      </c>
      <c r="B93" s="315" t="str">
        <f>IF(Brukerregistrering!F91="","",Brukerregistrering!F91)</f>
        <v/>
      </c>
      <c r="C93" s="316" t="str">
        <f>IF(Brukerregistrering!H91="","",Brukerregistrering!H91)</f>
        <v/>
      </c>
      <c r="D93" s="317"/>
      <c r="E93" s="318"/>
      <c r="F93" s="318"/>
      <c r="G93" s="318"/>
      <c r="H93" s="319"/>
      <c r="I93" s="320"/>
      <c r="J93" s="321"/>
      <c r="K93" s="318"/>
      <c r="L93" s="322"/>
      <c r="M93" s="318"/>
      <c r="N93" s="318"/>
      <c r="O93" s="319"/>
      <c r="P93" s="323"/>
      <c r="Q93" s="324"/>
      <c r="R93" s="325"/>
      <c r="S93" s="325"/>
      <c r="T93" s="326"/>
      <c r="U93" s="321"/>
      <c r="V93" s="318"/>
      <c r="W93" s="318"/>
      <c r="X93" s="318"/>
      <c r="Y93" s="318"/>
      <c r="Z93" s="327"/>
      <c r="AA93" s="328"/>
      <c r="AB93" s="329"/>
      <c r="AC93" s="330"/>
      <c r="AD93" s="330"/>
      <c r="AE93" s="331"/>
      <c r="AF93" s="321"/>
      <c r="AG93" s="318"/>
      <c r="AH93" s="318"/>
      <c r="AI93" s="318"/>
      <c r="AJ93" s="318"/>
      <c r="AK93" s="327"/>
      <c r="AL93" s="328"/>
      <c r="AM93" s="329"/>
      <c r="AN93" s="330"/>
      <c r="AO93" s="330"/>
      <c r="AP93" s="331"/>
      <c r="AQ93" s="321"/>
      <c r="AR93" s="318"/>
      <c r="AS93" s="318"/>
      <c r="AT93" s="318"/>
      <c r="AU93" s="318"/>
      <c r="AV93" s="327"/>
      <c r="AW93" s="21"/>
      <c r="AX93" s="21"/>
      <c r="AY93" s="43"/>
      <c r="AZ93" s="94"/>
    </row>
    <row r="94" spans="1:52" ht="39.950000000000003" customHeight="1" outlineLevel="1">
      <c r="A94" s="332" t="str">
        <f>IF(Brukerregistrering!C92="","",Brukerregistrering!C92)</f>
        <v/>
      </c>
      <c r="B94" s="333" t="str">
        <f>IF(Brukerregistrering!F92="","",Brukerregistrering!F92)</f>
        <v/>
      </c>
      <c r="C94" s="334" t="str">
        <f>IF(Brukerregistrering!H92="","",Brukerregistrering!H92)</f>
        <v/>
      </c>
      <c r="D94" s="335"/>
      <c r="E94" s="336"/>
      <c r="F94" s="337"/>
      <c r="G94" s="337"/>
      <c r="H94" s="338"/>
      <c r="I94" s="339"/>
      <c r="J94" s="340"/>
      <c r="K94" s="336"/>
      <c r="L94" s="336"/>
      <c r="M94" s="337"/>
      <c r="N94" s="337"/>
      <c r="O94" s="338"/>
      <c r="P94" s="341"/>
      <c r="Q94" s="324"/>
      <c r="R94" s="325"/>
      <c r="S94" s="325"/>
      <c r="T94" s="342"/>
      <c r="U94" s="340"/>
      <c r="V94" s="337"/>
      <c r="W94" s="337"/>
      <c r="X94" s="337"/>
      <c r="Y94" s="337"/>
      <c r="Z94" s="343"/>
      <c r="AA94" s="344"/>
      <c r="AB94" s="345"/>
      <c r="AC94" s="346"/>
      <c r="AD94" s="346"/>
      <c r="AE94" s="342"/>
      <c r="AF94" s="340"/>
      <c r="AG94" s="336"/>
      <c r="AH94" s="337"/>
      <c r="AI94" s="337"/>
      <c r="AJ94" s="337"/>
      <c r="AK94" s="343"/>
      <c r="AL94" s="344"/>
      <c r="AM94" s="345"/>
      <c r="AN94" s="346"/>
      <c r="AO94" s="346"/>
      <c r="AP94" s="342"/>
      <c r="AQ94" s="340"/>
      <c r="AR94" s="336"/>
      <c r="AS94" s="337"/>
      <c r="AT94" s="337"/>
      <c r="AU94" s="337"/>
      <c r="AV94" s="343"/>
      <c r="AW94" s="21"/>
      <c r="AX94" s="21"/>
      <c r="AY94" s="43"/>
      <c r="AZ94" s="94"/>
    </row>
    <row r="95" spans="1:52" ht="39.950000000000003" customHeight="1" outlineLevel="1">
      <c r="A95" s="314" t="str">
        <f>IF(Brukerregistrering!C93="","",Brukerregistrering!C93)</f>
        <v/>
      </c>
      <c r="B95" s="315" t="str">
        <f>IF(Brukerregistrering!F93="","",Brukerregistrering!F93)</f>
        <v/>
      </c>
      <c r="C95" s="316" t="str">
        <f>IF(Brukerregistrering!H93="","",Brukerregistrering!H93)</f>
        <v/>
      </c>
      <c r="D95" s="317"/>
      <c r="E95" s="318"/>
      <c r="F95" s="318"/>
      <c r="G95" s="318"/>
      <c r="H95" s="319"/>
      <c r="I95" s="320"/>
      <c r="J95" s="321"/>
      <c r="K95" s="318"/>
      <c r="L95" s="322"/>
      <c r="M95" s="318"/>
      <c r="N95" s="318"/>
      <c r="O95" s="319"/>
      <c r="P95" s="323"/>
      <c r="Q95" s="324"/>
      <c r="R95" s="325"/>
      <c r="S95" s="325"/>
      <c r="T95" s="326"/>
      <c r="U95" s="321"/>
      <c r="V95" s="318"/>
      <c r="W95" s="318"/>
      <c r="X95" s="318"/>
      <c r="Y95" s="318"/>
      <c r="Z95" s="327"/>
      <c r="AA95" s="328"/>
      <c r="AB95" s="329"/>
      <c r="AC95" s="330"/>
      <c r="AD95" s="330"/>
      <c r="AE95" s="331"/>
      <c r="AF95" s="321"/>
      <c r="AG95" s="318"/>
      <c r="AH95" s="318"/>
      <c r="AI95" s="318"/>
      <c r="AJ95" s="318"/>
      <c r="AK95" s="327"/>
      <c r="AL95" s="328"/>
      <c r="AM95" s="329"/>
      <c r="AN95" s="330"/>
      <c r="AO95" s="330"/>
      <c r="AP95" s="331"/>
      <c r="AQ95" s="321"/>
      <c r="AR95" s="318"/>
      <c r="AS95" s="318"/>
      <c r="AT95" s="318"/>
      <c r="AU95" s="318"/>
      <c r="AV95" s="327"/>
      <c r="AW95" s="21"/>
      <c r="AX95" s="21"/>
      <c r="AY95" s="43"/>
      <c r="AZ95" s="94"/>
    </row>
    <row r="96" spans="1:52" ht="39.950000000000003" customHeight="1" outlineLevel="1">
      <c r="A96" s="332" t="str">
        <f>IF(Brukerregistrering!C94="","",Brukerregistrering!C94)</f>
        <v/>
      </c>
      <c r="B96" s="333" t="str">
        <f>IF(Brukerregistrering!F94="","",Brukerregistrering!F94)</f>
        <v/>
      </c>
      <c r="C96" s="334" t="str">
        <f>IF(Brukerregistrering!H94="","",Brukerregistrering!H94)</f>
        <v/>
      </c>
      <c r="D96" s="335"/>
      <c r="E96" s="336"/>
      <c r="F96" s="337"/>
      <c r="G96" s="337"/>
      <c r="H96" s="338"/>
      <c r="I96" s="339"/>
      <c r="J96" s="340"/>
      <c r="K96" s="336"/>
      <c r="L96" s="336"/>
      <c r="M96" s="337"/>
      <c r="N96" s="337"/>
      <c r="O96" s="338"/>
      <c r="P96" s="341"/>
      <c r="Q96" s="324"/>
      <c r="R96" s="325"/>
      <c r="S96" s="325"/>
      <c r="T96" s="342"/>
      <c r="U96" s="340"/>
      <c r="V96" s="337"/>
      <c r="W96" s="337"/>
      <c r="X96" s="337"/>
      <c r="Y96" s="337"/>
      <c r="Z96" s="343"/>
      <c r="AA96" s="344"/>
      <c r="AB96" s="345"/>
      <c r="AC96" s="346"/>
      <c r="AD96" s="346"/>
      <c r="AE96" s="342"/>
      <c r="AF96" s="340"/>
      <c r="AG96" s="336"/>
      <c r="AH96" s="337"/>
      <c r="AI96" s="337"/>
      <c r="AJ96" s="337"/>
      <c r="AK96" s="343"/>
      <c r="AL96" s="344"/>
      <c r="AM96" s="345"/>
      <c r="AN96" s="346"/>
      <c r="AO96" s="346"/>
      <c r="AP96" s="342"/>
      <c r="AQ96" s="340"/>
      <c r="AR96" s="336"/>
      <c r="AS96" s="337"/>
      <c r="AT96" s="337"/>
      <c r="AU96" s="337"/>
      <c r="AV96" s="343"/>
      <c r="AW96" s="21"/>
      <c r="AX96" s="21"/>
      <c r="AY96" s="43"/>
      <c r="AZ96" s="94"/>
    </row>
    <row r="97" spans="1:52" ht="39.950000000000003" customHeight="1" outlineLevel="1">
      <c r="A97" s="314" t="str">
        <f>IF(Brukerregistrering!C95="","",Brukerregistrering!C95)</f>
        <v/>
      </c>
      <c r="B97" s="315" t="str">
        <f>IF(Brukerregistrering!F95="","",Brukerregistrering!F95)</f>
        <v/>
      </c>
      <c r="C97" s="316" t="str">
        <f>IF(Brukerregistrering!H95="","",Brukerregistrering!H95)</f>
        <v/>
      </c>
      <c r="D97" s="317"/>
      <c r="E97" s="318"/>
      <c r="F97" s="318"/>
      <c r="G97" s="318"/>
      <c r="H97" s="319"/>
      <c r="I97" s="320"/>
      <c r="J97" s="321"/>
      <c r="K97" s="318"/>
      <c r="L97" s="322"/>
      <c r="M97" s="318"/>
      <c r="N97" s="318"/>
      <c r="O97" s="319"/>
      <c r="P97" s="323"/>
      <c r="Q97" s="324"/>
      <c r="R97" s="325"/>
      <c r="S97" s="325"/>
      <c r="T97" s="326"/>
      <c r="U97" s="321"/>
      <c r="V97" s="318"/>
      <c r="W97" s="318"/>
      <c r="X97" s="318"/>
      <c r="Y97" s="318"/>
      <c r="Z97" s="327"/>
      <c r="AA97" s="328"/>
      <c r="AB97" s="329"/>
      <c r="AC97" s="330"/>
      <c r="AD97" s="330"/>
      <c r="AE97" s="331"/>
      <c r="AF97" s="321"/>
      <c r="AG97" s="318"/>
      <c r="AH97" s="318"/>
      <c r="AI97" s="318"/>
      <c r="AJ97" s="318"/>
      <c r="AK97" s="327"/>
      <c r="AL97" s="328"/>
      <c r="AM97" s="329"/>
      <c r="AN97" s="330"/>
      <c r="AO97" s="330"/>
      <c r="AP97" s="331"/>
      <c r="AQ97" s="321"/>
      <c r="AR97" s="318"/>
      <c r="AS97" s="318"/>
      <c r="AT97" s="318"/>
      <c r="AU97" s="318"/>
      <c r="AV97" s="327"/>
      <c r="AW97" s="21"/>
      <c r="AX97" s="21"/>
      <c r="AY97" s="43"/>
      <c r="AZ97" s="94"/>
    </row>
    <row r="98" spans="1:52" ht="39.950000000000003" customHeight="1" outlineLevel="1">
      <c r="A98" s="332" t="str">
        <f>IF(Brukerregistrering!C96="","",Brukerregistrering!C96)</f>
        <v/>
      </c>
      <c r="B98" s="333" t="str">
        <f>IF(Brukerregistrering!F96="","",Brukerregistrering!F96)</f>
        <v/>
      </c>
      <c r="C98" s="334" t="str">
        <f>IF(Brukerregistrering!H96="","",Brukerregistrering!H96)</f>
        <v/>
      </c>
      <c r="D98" s="335"/>
      <c r="E98" s="336"/>
      <c r="F98" s="337"/>
      <c r="G98" s="337"/>
      <c r="H98" s="338"/>
      <c r="I98" s="339"/>
      <c r="J98" s="340"/>
      <c r="K98" s="336"/>
      <c r="L98" s="336"/>
      <c r="M98" s="337"/>
      <c r="N98" s="337"/>
      <c r="O98" s="338"/>
      <c r="P98" s="341"/>
      <c r="Q98" s="324"/>
      <c r="R98" s="325"/>
      <c r="S98" s="325"/>
      <c r="T98" s="342"/>
      <c r="U98" s="340"/>
      <c r="V98" s="337"/>
      <c r="W98" s="337"/>
      <c r="X98" s="337"/>
      <c r="Y98" s="337"/>
      <c r="Z98" s="343"/>
      <c r="AA98" s="344"/>
      <c r="AB98" s="345"/>
      <c r="AC98" s="346"/>
      <c r="AD98" s="346"/>
      <c r="AE98" s="342"/>
      <c r="AF98" s="340"/>
      <c r="AG98" s="336"/>
      <c r="AH98" s="337"/>
      <c r="AI98" s="337"/>
      <c r="AJ98" s="337"/>
      <c r="AK98" s="343"/>
      <c r="AL98" s="344"/>
      <c r="AM98" s="345"/>
      <c r="AN98" s="346"/>
      <c r="AO98" s="346"/>
      <c r="AP98" s="342"/>
      <c r="AQ98" s="340"/>
      <c r="AR98" s="336"/>
      <c r="AS98" s="337"/>
      <c r="AT98" s="337"/>
      <c r="AU98" s="337"/>
      <c r="AV98" s="343"/>
      <c r="AW98" s="21"/>
      <c r="AX98" s="21"/>
      <c r="AY98" s="43"/>
      <c r="AZ98" s="94"/>
    </row>
    <row r="99" spans="1:52" ht="39.950000000000003" customHeight="1" outlineLevel="1">
      <c r="A99" s="314" t="str">
        <f>IF(Brukerregistrering!C97="","",Brukerregistrering!C97)</f>
        <v/>
      </c>
      <c r="B99" s="315" t="str">
        <f>IF(Brukerregistrering!F97="","",Brukerregistrering!F97)</f>
        <v/>
      </c>
      <c r="C99" s="316" t="str">
        <f>IF(Brukerregistrering!H97="","",Brukerregistrering!H97)</f>
        <v/>
      </c>
      <c r="D99" s="317"/>
      <c r="E99" s="318"/>
      <c r="F99" s="318"/>
      <c r="G99" s="318"/>
      <c r="H99" s="319"/>
      <c r="I99" s="320"/>
      <c r="J99" s="321"/>
      <c r="K99" s="318"/>
      <c r="L99" s="322"/>
      <c r="M99" s="318"/>
      <c r="N99" s="318"/>
      <c r="O99" s="319"/>
      <c r="P99" s="323"/>
      <c r="Q99" s="324"/>
      <c r="R99" s="325"/>
      <c r="S99" s="325"/>
      <c r="T99" s="326"/>
      <c r="U99" s="321"/>
      <c r="V99" s="318"/>
      <c r="W99" s="318"/>
      <c r="X99" s="318"/>
      <c r="Y99" s="318"/>
      <c r="Z99" s="327"/>
      <c r="AA99" s="328"/>
      <c r="AB99" s="329"/>
      <c r="AC99" s="330"/>
      <c r="AD99" s="330"/>
      <c r="AE99" s="331"/>
      <c r="AF99" s="321"/>
      <c r="AG99" s="318"/>
      <c r="AH99" s="318"/>
      <c r="AI99" s="318"/>
      <c r="AJ99" s="318"/>
      <c r="AK99" s="327"/>
      <c r="AL99" s="328"/>
      <c r="AM99" s="329"/>
      <c r="AN99" s="330"/>
      <c r="AO99" s="330"/>
      <c r="AP99" s="331"/>
      <c r="AQ99" s="321"/>
      <c r="AR99" s="318"/>
      <c r="AS99" s="318"/>
      <c r="AT99" s="318"/>
      <c r="AU99" s="318"/>
      <c r="AV99" s="327"/>
      <c r="AW99" s="21"/>
      <c r="AX99" s="21"/>
      <c r="AY99" s="43"/>
      <c r="AZ99" s="94"/>
    </row>
    <row r="100" spans="1:52" ht="39.950000000000003" customHeight="1" outlineLevel="1">
      <c r="A100" s="332" t="str">
        <f>IF(Brukerregistrering!C98="","",Brukerregistrering!C98)</f>
        <v/>
      </c>
      <c r="B100" s="333" t="str">
        <f>IF(Brukerregistrering!F98="","",Brukerregistrering!F98)</f>
        <v/>
      </c>
      <c r="C100" s="334" t="str">
        <f>IF(Brukerregistrering!H98="","",Brukerregistrering!H98)</f>
        <v/>
      </c>
      <c r="D100" s="335"/>
      <c r="E100" s="336"/>
      <c r="F100" s="337"/>
      <c r="G100" s="337"/>
      <c r="H100" s="338"/>
      <c r="I100" s="339"/>
      <c r="J100" s="340"/>
      <c r="K100" s="336"/>
      <c r="L100" s="336"/>
      <c r="M100" s="337"/>
      <c r="N100" s="337"/>
      <c r="O100" s="338"/>
      <c r="P100" s="341"/>
      <c r="Q100" s="324"/>
      <c r="R100" s="325"/>
      <c r="S100" s="325"/>
      <c r="T100" s="342"/>
      <c r="U100" s="340"/>
      <c r="V100" s="337"/>
      <c r="W100" s="337"/>
      <c r="X100" s="337"/>
      <c r="Y100" s="337"/>
      <c r="Z100" s="343"/>
      <c r="AA100" s="344"/>
      <c r="AB100" s="345"/>
      <c r="AC100" s="346"/>
      <c r="AD100" s="346"/>
      <c r="AE100" s="342"/>
      <c r="AF100" s="340"/>
      <c r="AG100" s="336"/>
      <c r="AH100" s="337"/>
      <c r="AI100" s="337"/>
      <c r="AJ100" s="337"/>
      <c r="AK100" s="343"/>
      <c r="AL100" s="344"/>
      <c r="AM100" s="345"/>
      <c r="AN100" s="346"/>
      <c r="AO100" s="346"/>
      <c r="AP100" s="342"/>
      <c r="AQ100" s="340"/>
      <c r="AR100" s="336"/>
      <c r="AS100" s="337"/>
      <c r="AT100" s="337"/>
      <c r="AU100" s="337"/>
      <c r="AV100" s="343"/>
      <c r="AW100" s="21"/>
      <c r="AX100" s="21"/>
      <c r="AY100" s="43"/>
      <c r="AZ100" s="94"/>
    </row>
    <row r="101" spans="1:52" ht="39.950000000000003" customHeight="1" outlineLevel="1">
      <c r="A101" s="314" t="str">
        <f>IF(Brukerregistrering!C99="","",Brukerregistrering!C99)</f>
        <v/>
      </c>
      <c r="B101" s="315" t="str">
        <f>IF(Brukerregistrering!F99="","",Brukerregistrering!F99)</f>
        <v/>
      </c>
      <c r="C101" s="316" t="str">
        <f>IF(Brukerregistrering!H99="","",Brukerregistrering!H99)</f>
        <v/>
      </c>
      <c r="D101" s="317"/>
      <c r="E101" s="318"/>
      <c r="F101" s="318"/>
      <c r="G101" s="318"/>
      <c r="H101" s="319"/>
      <c r="I101" s="320"/>
      <c r="J101" s="321"/>
      <c r="K101" s="318"/>
      <c r="L101" s="322"/>
      <c r="M101" s="318"/>
      <c r="N101" s="318"/>
      <c r="O101" s="319"/>
      <c r="P101" s="323"/>
      <c r="Q101" s="324"/>
      <c r="R101" s="325"/>
      <c r="S101" s="325"/>
      <c r="T101" s="326"/>
      <c r="U101" s="321"/>
      <c r="V101" s="318"/>
      <c r="W101" s="318"/>
      <c r="X101" s="318"/>
      <c r="Y101" s="318"/>
      <c r="Z101" s="327"/>
      <c r="AA101" s="328"/>
      <c r="AB101" s="329"/>
      <c r="AC101" s="330"/>
      <c r="AD101" s="330"/>
      <c r="AE101" s="331"/>
      <c r="AF101" s="321"/>
      <c r="AG101" s="318"/>
      <c r="AH101" s="318"/>
      <c r="AI101" s="318"/>
      <c r="AJ101" s="318"/>
      <c r="AK101" s="327"/>
      <c r="AL101" s="328"/>
      <c r="AM101" s="329"/>
      <c r="AN101" s="330"/>
      <c r="AO101" s="330"/>
      <c r="AP101" s="331"/>
      <c r="AQ101" s="321"/>
      <c r="AR101" s="318"/>
      <c r="AS101" s="318"/>
      <c r="AT101" s="318"/>
      <c r="AU101" s="318"/>
      <c r="AV101" s="327"/>
      <c r="AW101" s="21"/>
      <c r="AX101" s="21"/>
      <c r="AY101" s="43"/>
      <c r="AZ101" s="94"/>
    </row>
    <row r="102" spans="1:52" ht="39.950000000000003" customHeight="1" outlineLevel="1">
      <c r="A102" s="332" t="str">
        <f>IF(Brukerregistrering!C100="","",Brukerregistrering!C100)</f>
        <v/>
      </c>
      <c r="B102" s="333" t="str">
        <f>IF(Brukerregistrering!F100="","",Brukerregistrering!F100)</f>
        <v/>
      </c>
      <c r="C102" s="334" t="str">
        <f>IF(Brukerregistrering!H100="","",Brukerregistrering!H100)</f>
        <v/>
      </c>
      <c r="D102" s="335"/>
      <c r="E102" s="336"/>
      <c r="F102" s="337"/>
      <c r="G102" s="337"/>
      <c r="H102" s="338"/>
      <c r="I102" s="339"/>
      <c r="J102" s="340"/>
      <c r="K102" s="336"/>
      <c r="L102" s="336"/>
      <c r="M102" s="337"/>
      <c r="N102" s="337"/>
      <c r="O102" s="338"/>
      <c r="P102" s="341"/>
      <c r="Q102" s="324"/>
      <c r="R102" s="325"/>
      <c r="S102" s="325"/>
      <c r="T102" s="342"/>
      <c r="U102" s="340"/>
      <c r="V102" s="337"/>
      <c r="W102" s="337"/>
      <c r="X102" s="337"/>
      <c r="Y102" s="337"/>
      <c r="Z102" s="343"/>
      <c r="AA102" s="344"/>
      <c r="AB102" s="345"/>
      <c r="AC102" s="346"/>
      <c r="AD102" s="346"/>
      <c r="AE102" s="342"/>
      <c r="AF102" s="340"/>
      <c r="AG102" s="336"/>
      <c r="AH102" s="337"/>
      <c r="AI102" s="337"/>
      <c r="AJ102" s="337"/>
      <c r="AK102" s="343"/>
      <c r="AL102" s="344"/>
      <c r="AM102" s="345"/>
      <c r="AN102" s="346"/>
      <c r="AO102" s="346"/>
      <c r="AP102" s="342"/>
      <c r="AQ102" s="340"/>
      <c r="AR102" s="336"/>
      <c r="AS102" s="337"/>
      <c r="AT102" s="337"/>
      <c r="AU102" s="337"/>
      <c r="AV102" s="343"/>
      <c r="AW102" s="21"/>
      <c r="AX102" s="21"/>
      <c r="AY102" s="43"/>
      <c r="AZ102" s="94"/>
    </row>
    <row r="103" spans="1:52" ht="39.950000000000003" customHeight="1" outlineLevel="1">
      <c r="A103" s="314" t="str">
        <f>IF(Brukerregistrering!C101="","",Brukerregistrering!C101)</f>
        <v/>
      </c>
      <c r="B103" s="315" t="str">
        <f>IF(Brukerregistrering!F101="","",Brukerregistrering!F101)</f>
        <v/>
      </c>
      <c r="C103" s="316" t="str">
        <f>IF(Brukerregistrering!H101="","",Brukerregistrering!H101)</f>
        <v/>
      </c>
      <c r="D103" s="317"/>
      <c r="E103" s="318"/>
      <c r="F103" s="318"/>
      <c r="G103" s="318"/>
      <c r="H103" s="319"/>
      <c r="I103" s="320"/>
      <c r="J103" s="321"/>
      <c r="K103" s="318"/>
      <c r="L103" s="322"/>
      <c r="M103" s="318"/>
      <c r="N103" s="318"/>
      <c r="O103" s="319"/>
      <c r="P103" s="323"/>
      <c r="Q103" s="324"/>
      <c r="R103" s="325"/>
      <c r="S103" s="325"/>
      <c r="T103" s="326"/>
      <c r="U103" s="321"/>
      <c r="V103" s="318"/>
      <c r="W103" s="318"/>
      <c r="X103" s="318"/>
      <c r="Y103" s="318"/>
      <c r="Z103" s="327"/>
      <c r="AA103" s="328"/>
      <c r="AB103" s="329"/>
      <c r="AC103" s="330"/>
      <c r="AD103" s="330"/>
      <c r="AE103" s="331"/>
      <c r="AF103" s="321"/>
      <c r="AG103" s="318"/>
      <c r="AH103" s="318"/>
      <c r="AI103" s="318"/>
      <c r="AJ103" s="318"/>
      <c r="AK103" s="327"/>
      <c r="AL103" s="328"/>
      <c r="AM103" s="329"/>
      <c r="AN103" s="330"/>
      <c r="AO103" s="330"/>
      <c r="AP103" s="331"/>
      <c r="AQ103" s="321"/>
      <c r="AR103" s="318"/>
      <c r="AS103" s="318"/>
      <c r="AT103" s="318"/>
      <c r="AU103" s="318"/>
      <c r="AV103" s="327"/>
      <c r="AW103" s="21"/>
      <c r="AX103" s="21"/>
      <c r="AY103" s="43"/>
      <c r="AZ103" s="94"/>
    </row>
    <row r="104" spans="1:52" ht="39.950000000000003" customHeight="1" outlineLevel="1">
      <c r="A104" s="332" t="str">
        <f>IF(Brukerregistrering!C102="","",Brukerregistrering!C102)</f>
        <v/>
      </c>
      <c r="B104" s="333" t="str">
        <f>IF(Brukerregistrering!F102="","",Brukerregistrering!F102)</f>
        <v/>
      </c>
      <c r="C104" s="334" t="str">
        <f>IF(Brukerregistrering!H102="","",Brukerregistrering!H102)</f>
        <v/>
      </c>
      <c r="D104" s="335"/>
      <c r="E104" s="336"/>
      <c r="F104" s="337"/>
      <c r="G104" s="337"/>
      <c r="H104" s="338"/>
      <c r="I104" s="339"/>
      <c r="J104" s="340"/>
      <c r="K104" s="336"/>
      <c r="L104" s="336"/>
      <c r="M104" s="337"/>
      <c r="N104" s="337"/>
      <c r="O104" s="338"/>
      <c r="P104" s="341"/>
      <c r="Q104" s="324"/>
      <c r="R104" s="325"/>
      <c r="S104" s="325"/>
      <c r="T104" s="342"/>
      <c r="U104" s="340"/>
      <c r="V104" s="337"/>
      <c r="W104" s="337"/>
      <c r="X104" s="337"/>
      <c r="Y104" s="337"/>
      <c r="Z104" s="343"/>
      <c r="AA104" s="344"/>
      <c r="AB104" s="345"/>
      <c r="AC104" s="346"/>
      <c r="AD104" s="346"/>
      <c r="AE104" s="342"/>
      <c r="AF104" s="340"/>
      <c r="AG104" s="336"/>
      <c r="AH104" s="337"/>
      <c r="AI104" s="337"/>
      <c r="AJ104" s="337"/>
      <c r="AK104" s="343"/>
      <c r="AL104" s="344"/>
      <c r="AM104" s="345"/>
      <c r="AN104" s="346"/>
      <c r="AO104" s="346"/>
      <c r="AP104" s="342"/>
      <c r="AQ104" s="340"/>
      <c r="AR104" s="336"/>
      <c r="AS104" s="337"/>
      <c r="AT104" s="337"/>
      <c r="AU104" s="337"/>
      <c r="AV104" s="343"/>
      <c r="AW104" s="21"/>
      <c r="AX104" s="21"/>
      <c r="AY104" s="43"/>
      <c r="AZ104" s="94"/>
    </row>
    <row r="105" spans="1:52" ht="39.950000000000003" customHeight="1" outlineLevel="1">
      <c r="A105" s="314" t="str">
        <f>IF(Brukerregistrering!C103="","",Brukerregistrering!C103)</f>
        <v/>
      </c>
      <c r="B105" s="315" t="str">
        <f>IF(Brukerregistrering!F103="","",Brukerregistrering!F103)</f>
        <v/>
      </c>
      <c r="C105" s="316" t="str">
        <f>IF(Brukerregistrering!H103="","",Brukerregistrering!H103)</f>
        <v/>
      </c>
      <c r="D105" s="317"/>
      <c r="E105" s="318"/>
      <c r="F105" s="318"/>
      <c r="G105" s="318"/>
      <c r="H105" s="319"/>
      <c r="I105" s="320"/>
      <c r="J105" s="321"/>
      <c r="K105" s="318"/>
      <c r="L105" s="322"/>
      <c r="M105" s="318"/>
      <c r="N105" s="318"/>
      <c r="O105" s="319"/>
      <c r="P105" s="323"/>
      <c r="Q105" s="324"/>
      <c r="R105" s="325"/>
      <c r="S105" s="325"/>
      <c r="T105" s="326"/>
      <c r="U105" s="321"/>
      <c r="V105" s="318"/>
      <c r="W105" s="318"/>
      <c r="X105" s="318"/>
      <c r="Y105" s="318"/>
      <c r="Z105" s="327"/>
      <c r="AA105" s="328"/>
      <c r="AB105" s="329"/>
      <c r="AC105" s="330"/>
      <c r="AD105" s="330"/>
      <c r="AE105" s="331"/>
      <c r="AF105" s="321"/>
      <c r="AG105" s="318"/>
      <c r="AH105" s="318"/>
      <c r="AI105" s="318"/>
      <c r="AJ105" s="318"/>
      <c r="AK105" s="327"/>
      <c r="AL105" s="328"/>
      <c r="AM105" s="329"/>
      <c r="AN105" s="330"/>
      <c r="AO105" s="330"/>
      <c r="AP105" s="331"/>
      <c r="AQ105" s="321"/>
      <c r="AR105" s="318"/>
      <c r="AS105" s="318"/>
      <c r="AT105" s="318"/>
      <c r="AU105" s="318"/>
      <c r="AV105" s="327"/>
      <c r="AW105" s="21"/>
      <c r="AX105" s="21"/>
      <c r="AY105" s="43"/>
      <c r="AZ105" s="94"/>
    </row>
    <row r="106" spans="1:52" ht="39.950000000000003" customHeight="1" outlineLevel="1">
      <c r="A106" s="332" t="str">
        <f>IF(Brukerregistrering!C104="","",Brukerregistrering!C104)</f>
        <v/>
      </c>
      <c r="B106" s="333" t="str">
        <f>IF(Brukerregistrering!F104="","",Brukerregistrering!F104)</f>
        <v/>
      </c>
      <c r="C106" s="334" t="str">
        <f>IF(Brukerregistrering!H104="","",Brukerregistrering!H104)</f>
        <v/>
      </c>
      <c r="D106" s="335"/>
      <c r="E106" s="336"/>
      <c r="F106" s="337"/>
      <c r="G106" s="337"/>
      <c r="H106" s="338"/>
      <c r="I106" s="339"/>
      <c r="J106" s="340"/>
      <c r="K106" s="336"/>
      <c r="L106" s="336"/>
      <c r="M106" s="337"/>
      <c r="N106" s="337"/>
      <c r="O106" s="338"/>
      <c r="P106" s="341"/>
      <c r="Q106" s="324"/>
      <c r="R106" s="325"/>
      <c r="S106" s="325"/>
      <c r="T106" s="342"/>
      <c r="U106" s="340"/>
      <c r="V106" s="337"/>
      <c r="W106" s="337"/>
      <c r="X106" s="337"/>
      <c r="Y106" s="337"/>
      <c r="Z106" s="343"/>
      <c r="AA106" s="344"/>
      <c r="AB106" s="345"/>
      <c r="AC106" s="346"/>
      <c r="AD106" s="346"/>
      <c r="AE106" s="342"/>
      <c r="AF106" s="340"/>
      <c r="AG106" s="336"/>
      <c r="AH106" s="337"/>
      <c r="AI106" s="337"/>
      <c r="AJ106" s="337"/>
      <c r="AK106" s="343"/>
      <c r="AL106" s="344"/>
      <c r="AM106" s="345"/>
      <c r="AN106" s="346"/>
      <c r="AO106" s="346"/>
      <c r="AP106" s="342"/>
      <c r="AQ106" s="340"/>
      <c r="AR106" s="336"/>
      <c r="AS106" s="337"/>
      <c r="AT106" s="337"/>
      <c r="AU106" s="337"/>
      <c r="AV106" s="343"/>
      <c r="AW106" s="21"/>
      <c r="AX106" s="21"/>
      <c r="AY106" s="43"/>
      <c r="AZ106" s="94"/>
    </row>
    <row r="107" spans="1:52" ht="39.950000000000003" customHeight="1" outlineLevel="1">
      <c r="A107" s="314" t="str">
        <f>IF(Brukerregistrering!C105="","",Brukerregistrering!C105)</f>
        <v/>
      </c>
      <c r="B107" s="315" t="str">
        <f>IF(Brukerregistrering!F105="","",Brukerregistrering!F105)</f>
        <v/>
      </c>
      <c r="C107" s="316" t="str">
        <f>IF(Brukerregistrering!H105="","",Brukerregistrering!H105)</f>
        <v/>
      </c>
      <c r="D107" s="317"/>
      <c r="E107" s="318"/>
      <c r="F107" s="318"/>
      <c r="G107" s="318"/>
      <c r="H107" s="319"/>
      <c r="I107" s="320"/>
      <c r="J107" s="321"/>
      <c r="K107" s="318"/>
      <c r="L107" s="322"/>
      <c r="M107" s="318"/>
      <c r="N107" s="318"/>
      <c r="O107" s="319"/>
      <c r="P107" s="323"/>
      <c r="Q107" s="324"/>
      <c r="R107" s="325"/>
      <c r="S107" s="325"/>
      <c r="T107" s="326"/>
      <c r="U107" s="321"/>
      <c r="V107" s="318"/>
      <c r="W107" s="318"/>
      <c r="X107" s="318"/>
      <c r="Y107" s="318"/>
      <c r="Z107" s="327"/>
      <c r="AA107" s="328"/>
      <c r="AB107" s="329"/>
      <c r="AC107" s="330"/>
      <c r="AD107" s="330"/>
      <c r="AE107" s="331"/>
      <c r="AF107" s="321"/>
      <c r="AG107" s="318"/>
      <c r="AH107" s="318"/>
      <c r="AI107" s="318"/>
      <c r="AJ107" s="318"/>
      <c r="AK107" s="327"/>
      <c r="AL107" s="328"/>
      <c r="AM107" s="329"/>
      <c r="AN107" s="330"/>
      <c r="AO107" s="330"/>
      <c r="AP107" s="331"/>
      <c r="AQ107" s="321"/>
      <c r="AR107" s="318"/>
      <c r="AS107" s="318"/>
      <c r="AT107" s="318"/>
      <c r="AU107" s="318"/>
      <c r="AV107" s="327"/>
      <c r="AW107" s="21"/>
      <c r="AX107" s="21"/>
      <c r="AY107" s="43"/>
      <c r="AZ107" s="94"/>
    </row>
    <row r="108" spans="1:52" ht="39.950000000000003" customHeight="1" outlineLevel="1">
      <c r="A108" s="332" t="str">
        <f>IF(Brukerregistrering!C106="","",Brukerregistrering!C106)</f>
        <v/>
      </c>
      <c r="B108" s="333" t="str">
        <f>IF(Brukerregistrering!F106="","",Brukerregistrering!F106)</f>
        <v/>
      </c>
      <c r="C108" s="334" t="str">
        <f>IF(Brukerregistrering!H106="","",Brukerregistrering!H106)</f>
        <v/>
      </c>
      <c r="D108" s="335"/>
      <c r="E108" s="336"/>
      <c r="F108" s="337"/>
      <c r="G108" s="337"/>
      <c r="H108" s="338"/>
      <c r="I108" s="339"/>
      <c r="J108" s="340"/>
      <c r="K108" s="336"/>
      <c r="L108" s="336"/>
      <c r="M108" s="337"/>
      <c r="N108" s="337"/>
      <c r="O108" s="338"/>
      <c r="P108" s="341"/>
      <c r="Q108" s="324"/>
      <c r="R108" s="325"/>
      <c r="S108" s="325"/>
      <c r="T108" s="342"/>
      <c r="U108" s="340"/>
      <c r="V108" s="337"/>
      <c r="W108" s="337"/>
      <c r="X108" s="337"/>
      <c r="Y108" s="337"/>
      <c r="Z108" s="343"/>
      <c r="AA108" s="344"/>
      <c r="AB108" s="345"/>
      <c r="AC108" s="346"/>
      <c r="AD108" s="346"/>
      <c r="AE108" s="342"/>
      <c r="AF108" s="340"/>
      <c r="AG108" s="336"/>
      <c r="AH108" s="337"/>
      <c r="AI108" s="337"/>
      <c r="AJ108" s="337"/>
      <c r="AK108" s="343"/>
      <c r="AL108" s="344"/>
      <c r="AM108" s="345"/>
      <c r="AN108" s="346"/>
      <c r="AO108" s="346"/>
      <c r="AP108" s="342"/>
      <c r="AQ108" s="340"/>
      <c r="AR108" s="336"/>
      <c r="AS108" s="337"/>
      <c r="AT108" s="337"/>
      <c r="AU108" s="337"/>
      <c r="AV108" s="343"/>
      <c r="AW108" s="21"/>
      <c r="AX108" s="21"/>
      <c r="AY108" s="43"/>
      <c r="AZ108" s="94"/>
    </row>
    <row r="109" spans="1:52" ht="39.950000000000003" customHeight="1" outlineLevel="1">
      <c r="A109" s="314" t="str">
        <f>IF(Brukerregistrering!C107="","",Brukerregistrering!C107)</f>
        <v/>
      </c>
      <c r="B109" s="315" t="str">
        <f>IF(Brukerregistrering!F107="","",Brukerregistrering!F107)</f>
        <v/>
      </c>
      <c r="C109" s="316" t="str">
        <f>IF(Brukerregistrering!H107="","",Brukerregistrering!H107)</f>
        <v/>
      </c>
      <c r="D109" s="317"/>
      <c r="E109" s="318"/>
      <c r="F109" s="318"/>
      <c r="G109" s="318"/>
      <c r="H109" s="319"/>
      <c r="I109" s="320"/>
      <c r="J109" s="321"/>
      <c r="K109" s="318"/>
      <c r="L109" s="322"/>
      <c r="M109" s="318"/>
      <c r="N109" s="318"/>
      <c r="O109" s="319"/>
      <c r="P109" s="323"/>
      <c r="Q109" s="324"/>
      <c r="R109" s="325"/>
      <c r="S109" s="325"/>
      <c r="T109" s="326"/>
      <c r="U109" s="321"/>
      <c r="V109" s="318"/>
      <c r="W109" s="318"/>
      <c r="X109" s="318"/>
      <c r="Y109" s="318"/>
      <c r="Z109" s="327"/>
      <c r="AA109" s="328"/>
      <c r="AB109" s="329"/>
      <c r="AC109" s="330"/>
      <c r="AD109" s="330"/>
      <c r="AE109" s="331"/>
      <c r="AF109" s="321"/>
      <c r="AG109" s="318"/>
      <c r="AH109" s="318"/>
      <c r="AI109" s="318"/>
      <c r="AJ109" s="318"/>
      <c r="AK109" s="327"/>
      <c r="AL109" s="328"/>
      <c r="AM109" s="329"/>
      <c r="AN109" s="330"/>
      <c r="AO109" s="330"/>
      <c r="AP109" s="331"/>
      <c r="AQ109" s="321"/>
      <c r="AR109" s="318"/>
      <c r="AS109" s="318"/>
      <c r="AT109" s="318"/>
      <c r="AU109" s="318"/>
      <c r="AV109" s="327"/>
      <c r="AW109" s="21"/>
      <c r="AX109" s="21"/>
      <c r="AY109" s="43"/>
      <c r="AZ109" s="94"/>
    </row>
    <row r="110" spans="1:52" ht="39.950000000000003" customHeight="1" outlineLevel="1">
      <c r="A110" s="332" t="str">
        <f>IF(Brukerregistrering!C108="","",Brukerregistrering!C108)</f>
        <v/>
      </c>
      <c r="B110" s="333" t="str">
        <f>IF(Brukerregistrering!F108="","",Brukerregistrering!F108)</f>
        <v/>
      </c>
      <c r="C110" s="334" t="str">
        <f>IF(Brukerregistrering!H108="","",Brukerregistrering!H108)</f>
        <v/>
      </c>
      <c r="D110" s="335"/>
      <c r="E110" s="336"/>
      <c r="F110" s="337"/>
      <c r="G110" s="337"/>
      <c r="H110" s="338"/>
      <c r="I110" s="339"/>
      <c r="J110" s="340"/>
      <c r="K110" s="336"/>
      <c r="L110" s="336"/>
      <c r="M110" s="337"/>
      <c r="N110" s="337"/>
      <c r="O110" s="338"/>
      <c r="P110" s="341"/>
      <c r="Q110" s="324"/>
      <c r="R110" s="325"/>
      <c r="S110" s="325"/>
      <c r="T110" s="342"/>
      <c r="U110" s="340"/>
      <c r="V110" s="337"/>
      <c r="W110" s="337"/>
      <c r="X110" s="337"/>
      <c r="Y110" s="337"/>
      <c r="Z110" s="343"/>
      <c r="AA110" s="344"/>
      <c r="AB110" s="345"/>
      <c r="AC110" s="346"/>
      <c r="AD110" s="346"/>
      <c r="AE110" s="342"/>
      <c r="AF110" s="340"/>
      <c r="AG110" s="336"/>
      <c r="AH110" s="337"/>
      <c r="AI110" s="337"/>
      <c r="AJ110" s="337"/>
      <c r="AK110" s="343"/>
      <c r="AL110" s="344"/>
      <c r="AM110" s="345"/>
      <c r="AN110" s="346"/>
      <c r="AO110" s="346"/>
      <c r="AP110" s="342"/>
      <c r="AQ110" s="340"/>
      <c r="AR110" s="336"/>
      <c r="AS110" s="337"/>
      <c r="AT110" s="337"/>
      <c r="AU110" s="337"/>
      <c r="AV110" s="343"/>
      <c r="AW110" s="21"/>
      <c r="AX110" s="21"/>
      <c r="AY110" s="43"/>
      <c r="AZ110" s="94"/>
    </row>
    <row r="111" spans="1:52" ht="39.950000000000003" customHeight="1" outlineLevel="1">
      <c r="A111" s="314" t="str">
        <f>IF(Brukerregistrering!C109="","",Brukerregistrering!C109)</f>
        <v/>
      </c>
      <c r="B111" s="315" t="str">
        <f>IF(Brukerregistrering!F109="","",Brukerregistrering!F109)</f>
        <v/>
      </c>
      <c r="C111" s="316" t="str">
        <f>IF(Brukerregistrering!H109="","",Brukerregistrering!H109)</f>
        <v/>
      </c>
      <c r="D111" s="317"/>
      <c r="E111" s="318"/>
      <c r="F111" s="318"/>
      <c r="G111" s="318"/>
      <c r="H111" s="319"/>
      <c r="I111" s="320"/>
      <c r="J111" s="321"/>
      <c r="K111" s="318"/>
      <c r="L111" s="322"/>
      <c r="M111" s="318"/>
      <c r="N111" s="318"/>
      <c r="O111" s="319"/>
      <c r="P111" s="323"/>
      <c r="Q111" s="324"/>
      <c r="R111" s="325"/>
      <c r="S111" s="325"/>
      <c r="T111" s="326"/>
      <c r="U111" s="321"/>
      <c r="V111" s="318"/>
      <c r="W111" s="318"/>
      <c r="X111" s="318"/>
      <c r="Y111" s="318"/>
      <c r="Z111" s="327"/>
      <c r="AA111" s="328"/>
      <c r="AB111" s="329"/>
      <c r="AC111" s="330"/>
      <c r="AD111" s="330"/>
      <c r="AE111" s="331"/>
      <c r="AF111" s="321"/>
      <c r="AG111" s="318"/>
      <c r="AH111" s="318"/>
      <c r="AI111" s="318"/>
      <c r="AJ111" s="318"/>
      <c r="AK111" s="327"/>
      <c r="AL111" s="328"/>
      <c r="AM111" s="329"/>
      <c r="AN111" s="330"/>
      <c r="AO111" s="330"/>
      <c r="AP111" s="331"/>
      <c r="AQ111" s="321"/>
      <c r="AR111" s="318"/>
      <c r="AS111" s="318"/>
      <c r="AT111" s="318"/>
      <c r="AU111" s="318"/>
      <c r="AV111" s="327"/>
      <c r="AW111" s="21"/>
      <c r="AX111" s="21"/>
      <c r="AY111" s="43"/>
      <c r="AZ111" s="94"/>
    </row>
    <row r="112" spans="1:52" ht="39.950000000000003" customHeight="1" outlineLevel="1">
      <c r="A112" s="332" t="str">
        <f>IF(Brukerregistrering!C110="","",Brukerregistrering!C110)</f>
        <v/>
      </c>
      <c r="B112" s="333" t="str">
        <f>IF(Brukerregistrering!F110="","",Brukerregistrering!F110)</f>
        <v/>
      </c>
      <c r="C112" s="334" t="str">
        <f>IF(Brukerregistrering!H110="","",Brukerregistrering!H110)</f>
        <v/>
      </c>
      <c r="D112" s="335"/>
      <c r="E112" s="336"/>
      <c r="F112" s="337"/>
      <c r="G112" s="337"/>
      <c r="H112" s="338"/>
      <c r="I112" s="339"/>
      <c r="J112" s="340"/>
      <c r="K112" s="336"/>
      <c r="L112" s="336"/>
      <c r="M112" s="337"/>
      <c r="N112" s="337"/>
      <c r="O112" s="338"/>
      <c r="P112" s="341"/>
      <c r="Q112" s="324"/>
      <c r="R112" s="325"/>
      <c r="S112" s="325"/>
      <c r="T112" s="342"/>
      <c r="U112" s="340"/>
      <c r="V112" s="337"/>
      <c r="W112" s="337"/>
      <c r="X112" s="337"/>
      <c r="Y112" s="337"/>
      <c r="Z112" s="343"/>
      <c r="AA112" s="344"/>
      <c r="AB112" s="345"/>
      <c r="AC112" s="346"/>
      <c r="AD112" s="346"/>
      <c r="AE112" s="342"/>
      <c r="AF112" s="340"/>
      <c r="AG112" s="336"/>
      <c r="AH112" s="337"/>
      <c r="AI112" s="337"/>
      <c r="AJ112" s="337"/>
      <c r="AK112" s="343"/>
      <c r="AL112" s="344"/>
      <c r="AM112" s="345"/>
      <c r="AN112" s="346"/>
      <c r="AO112" s="346"/>
      <c r="AP112" s="342"/>
      <c r="AQ112" s="340"/>
      <c r="AR112" s="336"/>
      <c r="AS112" s="337"/>
      <c r="AT112" s="337"/>
      <c r="AU112" s="337"/>
      <c r="AV112" s="343"/>
      <c r="AW112" s="21"/>
      <c r="AX112" s="21"/>
      <c r="AY112" s="43"/>
      <c r="AZ112" s="94"/>
    </row>
    <row r="113" spans="1:52" ht="39.950000000000003" customHeight="1" outlineLevel="1">
      <c r="A113" s="314" t="str">
        <f>IF(Brukerregistrering!C111="","",Brukerregistrering!C111)</f>
        <v/>
      </c>
      <c r="B113" s="315" t="str">
        <f>IF(Brukerregistrering!F111="","",Brukerregistrering!F111)</f>
        <v/>
      </c>
      <c r="C113" s="316" t="str">
        <f>IF(Brukerregistrering!H111="","",Brukerregistrering!H111)</f>
        <v/>
      </c>
      <c r="D113" s="317"/>
      <c r="E113" s="318"/>
      <c r="F113" s="318"/>
      <c r="G113" s="318"/>
      <c r="H113" s="319"/>
      <c r="I113" s="320"/>
      <c r="J113" s="321"/>
      <c r="K113" s="318"/>
      <c r="L113" s="322"/>
      <c r="M113" s="318"/>
      <c r="N113" s="318"/>
      <c r="O113" s="319"/>
      <c r="P113" s="323"/>
      <c r="Q113" s="324"/>
      <c r="R113" s="325"/>
      <c r="S113" s="325"/>
      <c r="T113" s="326"/>
      <c r="U113" s="321"/>
      <c r="V113" s="318"/>
      <c r="W113" s="318"/>
      <c r="X113" s="318"/>
      <c r="Y113" s="318"/>
      <c r="Z113" s="327"/>
      <c r="AA113" s="328"/>
      <c r="AB113" s="329"/>
      <c r="AC113" s="330"/>
      <c r="AD113" s="330"/>
      <c r="AE113" s="331"/>
      <c r="AF113" s="321"/>
      <c r="AG113" s="318"/>
      <c r="AH113" s="318"/>
      <c r="AI113" s="318"/>
      <c r="AJ113" s="318"/>
      <c r="AK113" s="327"/>
      <c r="AL113" s="328"/>
      <c r="AM113" s="329"/>
      <c r="AN113" s="330"/>
      <c r="AO113" s="330"/>
      <c r="AP113" s="331"/>
      <c r="AQ113" s="321"/>
      <c r="AR113" s="318"/>
      <c r="AS113" s="318"/>
      <c r="AT113" s="318"/>
      <c r="AU113" s="318"/>
      <c r="AV113" s="327"/>
      <c r="AW113" s="21"/>
      <c r="AX113" s="21"/>
      <c r="AY113" s="43"/>
      <c r="AZ113" s="94"/>
    </row>
    <row r="114" spans="1:52" ht="39.950000000000003" customHeight="1" outlineLevel="1">
      <c r="A114" s="332" t="str">
        <f>IF(Brukerregistrering!C112="","",Brukerregistrering!C112)</f>
        <v/>
      </c>
      <c r="B114" s="333" t="str">
        <f>IF(Brukerregistrering!F112="","",Brukerregistrering!F112)</f>
        <v/>
      </c>
      <c r="C114" s="334" t="str">
        <f>IF(Brukerregistrering!H112="","",Brukerregistrering!H112)</f>
        <v/>
      </c>
      <c r="D114" s="335"/>
      <c r="E114" s="336"/>
      <c r="F114" s="337"/>
      <c r="G114" s="337"/>
      <c r="H114" s="338"/>
      <c r="I114" s="339"/>
      <c r="J114" s="340"/>
      <c r="K114" s="336"/>
      <c r="L114" s="336"/>
      <c r="M114" s="337"/>
      <c r="N114" s="337"/>
      <c r="O114" s="338"/>
      <c r="P114" s="341"/>
      <c r="Q114" s="324"/>
      <c r="R114" s="325"/>
      <c r="S114" s="325"/>
      <c r="T114" s="342"/>
      <c r="U114" s="340"/>
      <c r="V114" s="337"/>
      <c r="W114" s="337"/>
      <c r="X114" s="337"/>
      <c r="Y114" s="337"/>
      <c r="Z114" s="343"/>
      <c r="AA114" s="344"/>
      <c r="AB114" s="345"/>
      <c r="AC114" s="346"/>
      <c r="AD114" s="346"/>
      <c r="AE114" s="342"/>
      <c r="AF114" s="340"/>
      <c r="AG114" s="336"/>
      <c r="AH114" s="337"/>
      <c r="AI114" s="337"/>
      <c r="AJ114" s="337"/>
      <c r="AK114" s="343"/>
      <c r="AL114" s="344"/>
      <c r="AM114" s="345"/>
      <c r="AN114" s="346"/>
      <c r="AO114" s="346"/>
      <c r="AP114" s="342"/>
      <c r="AQ114" s="340"/>
      <c r="AR114" s="336"/>
      <c r="AS114" s="337"/>
      <c r="AT114" s="337"/>
      <c r="AU114" s="337"/>
      <c r="AV114" s="343"/>
      <c r="AW114" s="21"/>
      <c r="AX114" s="21"/>
      <c r="AY114" s="43"/>
      <c r="AZ114" s="94"/>
    </row>
    <row r="115" spans="1:52" ht="39.950000000000003" customHeight="1" outlineLevel="1">
      <c r="A115" s="314" t="str">
        <f>IF(Brukerregistrering!C113="","",Brukerregistrering!C113)</f>
        <v/>
      </c>
      <c r="B115" s="315" t="str">
        <f>IF(Brukerregistrering!F113="","",Brukerregistrering!F113)</f>
        <v/>
      </c>
      <c r="C115" s="316" t="str">
        <f>IF(Brukerregistrering!H113="","",Brukerregistrering!H113)</f>
        <v/>
      </c>
      <c r="D115" s="317"/>
      <c r="E115" s="318"/>
      <c r="F115" s="318"/>
      <c r="G115" s="318"/>
      <c r="H115" s="319"/>
      <c r="I115" s="320"/>
      <c r="J115" s="321"/>
      <c r="K115" s="318"/>
      <c r="L115" s="322"/>
      <c r="M115" s="318"/>
      <c r="N115" s="318"/>
      <c r="O115" s="319"/>
      <c r="P115" s="323"/>
      <c r="Q115" s="324"/>
      <c r="R115" s="325"/>
      <c r="S115" s="325"/>
      <c r="T115" s="326"/>
      <c r="U115" s="321"/>
      <c r="V115" s="318"/>
      <c r="W115" s="318"/>
      <c r="X115" s="318"/>
      <c r="Y115" s="318"/>
      <c r="Z115" s="327"/>
      <c r="AA115" s="328"/>
      <c r="AB115" s="329"/>
      <c r="AC115" s="330"/>
      <c r="AD115" s="330"/>
      <c r="AE115" s="331"/>
      <c r="AF115" s="321"/>
      <c r="AG115" s="318"/>
      <c r="AH115" s="318"/>
      <c r="AI115" s="318"/>
      <c r="AJ115" s="318"/>
      <c r="AK115" s="327"/>
      <c r="AL115" s="328"/>
      <c r="AM115" s="329"/>
      <c r="AN115" s="330"/>
      <c r="AO115" s="330"/>
      <c r="AP115" s="331"/>
      <c r="AQ115" s="321"/>
      <c r="AR115" s="318"/>
      <c r="AS115" s="318"/>
      <c r="AT115" s="318"/>
      <c r="AU115" s="318"/>
      <c r="AV115" s="327"/>
      <c r="AW115" s="21"/>
      <c r="AX115" s="21"/>
      <c r="AY115" s="43"/>
      <c r="AZ115" s="94"/>
    </row>
    <row r="116" spans="1:52" ht="39.950000000000003" customHeight="1" outlineLevel="1">
      <c r="A116" s="332" t="str">
        <f>IF(Brukerregistrering!C114="","",Brukerregistrering!C114)</f>
        <v/>
      </c>
      <c r="B116" s="333" t="str">
        <f>IF(Brukerregistrering!F114="","",Brukerregistrering!F114)</f>
        <v/>
      </c>
      <c r="C116" s="334" t="str">
        <f>IF(Brukerregistrering!H114="","",Brukerregistrering!H114)</f>
        <v/>
      </c>
      <c r="D116" s="335"/>
      <c r="E116" s="336"/>
      <c r="F116" s="337"/>
      <c r="G116" s="337"/>
      <c r="H116" s="338"/>
      <c r="I116" s="339"/>
      <c r="J116" s="340"/>
      <c r="K116" s="336"/>
      <c r="L116" s="336"/>
      <c r="M116" s="337"/>
      <c r="N116" s="337"/>
      <c r="O116" s="338"/>
      <c r="P116" s="341"/>
      <c r="Q116" s="324"/>
      <c r="R116" s="325"/>
      <c r="S116" s="325"/>
      <c r="T116" s="342"/>
      <c r="U116" s="340"/>
      <c r="V116" s="337"/>
      <c r="W116" s="337"/>
      <c r="X116" s="337"/>
      <c r="Y116" s="337"/>
      <c r="Z116" s="343"/>
      <c r="AA116" s="344"/>
      <c r="AB116" s="345"/>
      <c r="AC116" s="346"/>
      <c r="AD116" s="346"/>
      <c r="AE116" s="342"/>
      <c r="AF116" s="340"/>
      <c r="AG116" s="336"/>
      <c r="AH116" s="337"/>
      <c r="AI116" s="337"/>
      <c r="AJ116" s="337"/>
      <c r="AK116" s="343"/>
      <c r="AL116" s="344"/>
      <c r="AM116" s="345"/>
      <c r="AN116" s="346"/>
      <c r="AO116" s="346"/>
      <c r="AP116" s="342"/>
      <c r="AQ116" s="340"/>
      <c r="AR116" s="336"/>
      <c r="AS116" s="337"/>
      <c r="AT116" s="337"/>
      <c r="AU116" s="337"/>
      <c r="AV116" s="343"/>
      <c r="AW116" s="21"/>
      <c r="AX116" s="21"/>
      <c r="AY116" s="43"/>
      <c r="AZ116" s="94"/>
    </row>
    <row r="117" spans="1:52" ht="39.950000000000003" customHeight="1" outlineLevel="1">
      <c r="A117" s="314" t="str">
        <f>IF(Brukerregistrering!C115="","",Brukerregistrering!C115)</f>
        <v/>
      </c>
      <c r="B117" s="315" t="str">
        <f>IF(Brukerregistrering!F115="","",Brukerregistrering!F115)</f>
        <v/>
      </c>
      <c r="C117" s="316" t="str">
        <f>IF(Brukerregistrering!H115="","",Brukerregistrering!H115)</f>
        <v/>
      </c>
      <c r="D117" s="317"/>
      <c r="E117" s="318"/>
      <c r="F117" s="318"/>
      <c r="G117" s="318"/>
      <c r="H117" s="319"/>
      <c r="I117" s="320"/>
      <c r="J117" s="321"/>
      <c r="K117" s="318"/>
      <c r="L117" s="322"/>
      <c r="M117" s="318"/>
      <c r="N117" s="318"/>
      <c r="O117" s="319"/>
      <c r="P117" s="323"/>
      <c r="Q117" s="324"/>
      <c r="R117" s="325"/>
      <c r="S117" s="325"/>
      <c r="T117" s="326"/>
      <c r="U117" s="321"/>
      <c r="V117" s="318"/>
      <c r="W117" s="318"/>
      <c r="X117" s="318"/>
      <c r="Y117" s="318"/>
      <c r="Z117" s="327"/>
      <c r="AA117" s="328"/>
      <c r="AB117" s="329"/>
      <c r="AC117" s="330"/>
      <c r="AD117" s="330"/>
      <c r="AE117" s="331"/>
      <c r="AF117" s="321"/>
      <c r="AG117" s="318"/>
      <c r="AH117" s="318"/>
      <c r="AI117" s="318"/>
      <c r="AJ117" s="318"/>
      <c r="AK117" s="327"/>
      <c r="AL117" s="328"/>
      <c r="AM117" s="329"/>
      <c r="AN117" s="330"/>
      <c r="AO117" s="330"/>
      <c r="AP117" s="331"/>
      <c r="AQ117" s="321"/>
      <c r="AR117" s="318"/>
      <c r="AS117" s="318"/>
      <c r="AT117" s="318"/>
      <c r="AU117" s="318"/>
      <c r="AV117" s="327"/>
      <c r="AW117" s="21"/>
      <c r="AX117" s="21"/>
      <c r="AY117" s="43"/>
      <c r="AZ117" s="94"/>
    </row>
    <row r="118" spans="1:52" ht="39.950000000000003" customHeight="1" outlineLevel="1">
      <c r="A118" s="332" t="str">
        <f>IF(Brukerregistrering!C116="","",Brukerregistrering!C116)</f>
        <v/>
      </c>
      <c r="B118" s="333" t="str">
        <f>IF(Brukerregistrering!F116="","",Brukerregistrering!F116)</f>
        <v/>
      </c>
      <c r="C118" s="334" t="str">
        <f>IF(Brukerregistrering!H116="","",Brukerregistrering!H116)</f>
        <v/>
      </c>
      <c r="D118" s="335"/>
      <c r="E118" s="336"/>
      <c r="F118" s="337"/>
      <c r="G118" s="337"/>
      <c r="H118" s="338"/>
      <c r="I118" s="339"/>
      <c r="J118" s="340"/>
      <c r="K118" s="336"/>
      <c r="L118" s="336"/>
      <c r="M118" s="337"/>
      <c r="N118" s="337"/>
      <c r="O118" s="338"/>
      <c r="P118" s="341"/>
      <c r="Q118" s="324"/>
      <c r="R118" s="325"/>
      <c r="S118" s="325"/>
      <c r="T118" s="342"/>
      <c r="U118" s="340"/>
      <c r="V118" s="337"/>
      <c r="W118" s="337"/>
      <c r="X118" s="337"/>
      <c r="Y118" s="337"/>
      <c r="Z118" s="343"/>
      <c r="AA118" s="344"/>
      <c r="AB118" s="345"/>
      <c r="AC118" s="346"/>
      <c r="AD118" s="346"/>
      <c r="AE118" s="342"/>
      <c r="AF118" s="340"/>
      <c r="AG118" s="336"/>
      <c r="AH118" s="337"/>
      <c r="AI118" s="337"/>
      <c r="AJ118" s="337"/>
      <c r="AK118" s="343"/>
      <c r="AL118" s="344"/>
      <c r="AM118" s="345"/>
      <c r="AN118" s="346"/>
      <c r="AO118" s="346"/>
      <c r="AP118" s="342"/>
      <c r="AQ118" s="340"/>
      <c r="AR118" s="336"/>
      <c r="AS118" s="337"/>
      <c r="AT118" s="337"/>
      <c r="AU118" s="337"/>
      <c r="AV118" s="343"/>
      <c r="AW118" s="21"/>
      <c r="AX118" s="21"/>
      <c r="AY118" s="43"/>
      <c r="AZ118" s="94"/>
    </row>
    <row r="119" spans="1:52" ht="39.950000000000003" customHeight="1" outlineLevel="1">
      <c r="A119" s="314" t="str">
        <f>IF(Brukerregistrering!C117="","",Brukerregistrering!C117)</f>
        <v/>
      </c>
      <c r="B119" s="315" t="str">
        <f>IF(Brukerregistrering!F117="","",Brukerregistrering!F117)</f>
        <v/>
      </c>
      <c r="C119" s="316" t="str">
        <f>IF(Brukerregistrering!H117="","",Brukerregistrering!H117)</f>
        <v/>
      </c>
      <c r="D119" s="317"/>
      <c r="E119" s="318"/>
      <c r="F119" s="318"/>
      <c r="G119" s="318"/>
      <c r="H119" s="319"/>
      <c r="I119" s="320"/>
      <c r="J119" s="321"/>
      <c r="K119" s="318"/>
      <c r="L119" s="322"/>
      <c r="M119" s="318"/>
      <c r="N119" s="318"/>
      <c r="O119" s="319"/>
      <c r="P119" s="323"/>
      <c r="Q119" s="324"/>
      <c r="R119" s="325"/>
      <c r="S119" s="325"/>
      <c r="T119" s="326"/>
      <c r="U119" s="321"/>
      <c r="V119" s="318"/>
      <c r="W119" s="318"/>
      <c r="X119" s="318"/>
      <c r="Y119" s="318"/>
      <c r="Z119" s="327"/>
      <c r="AA119" s="328"/>
      <c r="AB119" s="329"/>
      <c r="AC119" s="330"/>
      <c r="AD119" s="330"/>
      <c r="AE119" s="331"/>
      <c r="AF119" s="321"/>
      <c r="AG119" s="318"/>
      <c r="AH119" s="318"/>
      <c r="AI119" s="318"/>
      <c r="AJ119" s="318"/>
      <c r="AK119" s="327"/>
      <c r="AL119" s="328"/>
      <c r="AM119" s="329"/>
      <c r="AN119" s="330"/>
      <c r="AO119" s="330"/>
      <c r="AP119" s="331"/>
      <c r="AQ119" s="321"/>
      <c r="AR119" s="318"/>
      <c r="AS119" s="318"/>
      <c r="AT119" s="318"/>
      <c r="AU119" s="318"/>
      <c r="AV119" s="327"/>
      <c r="AW119" s="21"/>
      <c r="AX119" s="21"/>
      <c r="AY119" s="43"/>
      <c r="AZ119" s="94"/>
    </row>
    <row r="120" spans="1:52" ht="39.950000000000003" customHeight="1" outlineLevel="1">
      <c r="A120" s="332" t="str">
        <f>IF(Brukerregistrering!C118="","",Brukerregistrering!C118)</f>
        <v/>
      </c>
      <c r="B120" s="333" t="str">
        <f>IF(Brukerregistrering!F118="","",Brukerregistrering!F118)</f>
        <v/>
      </c>
      <c r="C120" s="334" t="str">
        <f>IF(Brukerregistrering!H118="","",Brukerregistrering!H118)</f>
        <v/>
      </c>
      <c r="D120" s="335"/>
      <c r="E120" s="336"/>
      <c r="F120" s="337"/>
      <c r="G120" s="337"/>
      <c r="H120" s="338"/>
      <c r="I120" s="339"/>
      <c r="J120" s="340"/>
      <c r="K120" s="336"/>
      <c r="L120" s="336"/>
      <c r="M120" s="337"/>
      <c r="N120" s="337"/>
      <c r="O120" s="338"/>
      <c r="P120" s="341"/>
      <c r="Q120" s="324"/>
      <c r="R120" s="325"/>
      <c r="S120" s="325"/>
      <c r="T120" s="342"/>
      <c r="U120" s="340"/>
      <c r="V120" s="337"/>
      <c r="W120" s="337"/>
      <c r="X120" s="337"/>
      <c r="Y120" s="337"/>
      <c r="Z120" s="343"/>
      <c r="AA120" s="344"/>
      <c r="AB120" s="345"/>
      <c r="AC120" s="346"/>
      <c r="AD120" s="346"/>
      <c r="AE120" s="342"/>
      <c r="AF120" s="340"/>
      <c r="AG120" s="336"/>
      <c r="AH120" s="337"/>
      <c r="AI120" s="337"/>
      <c r="AJ120" s="337"/>
      <c r="AK120" s="343"/>
      <c r="AL120" s="344"/>
      <c r="AM120" s="345"/>
      <c r="AN120" s="346"/>
      <c r="AO120" s="346"/>
      <c r="AP120" s="342"/>
      <c r="AQ120" s="340"/>
      <c r="AR120" s="336"/>
      <c r="AS120" s="337"/>
      <c r="AT120" s="337"/>
      <c r="AU120" s="337"/>
      <c r="AV120" s="343"/>
      <c r="AW120" s="21"/>
      <c r="AX120" s="21"/>
      <c r="AY120" s="43"/>
      <c r="AZ120" s="94"/>
    </row>
    <row r="121" spans="1:52" ht="39.950000000000003" customHeight="1" outlineLevel="1">
      <c r="A121" s="314" t="str">
        <f>IF(Brukerregistrering!C119="","",Brukerregistrering!C119)</f>
        <v/>
      </c>
      <c r="B121" s="315" t="str">
        <f>IF(Brukerregistrering!F119="","",Brukerregistrering!F119)</f>
        <v/>
      </c>
      <c r="C121" s="316" t="str">
        <f>IF(Brukerregistrering!H119="","",Brukerregistrering!H119)</f>
        <v/>
      </c>
      <c r="D121" s="317"/>
      <c r="E121" s="318"/>
      <c r="F121" s="318"/>
      <c r="G121" s="318"/>
      <c r="H121" s="319"/>
      <c r="I121" s="320"/>
      <c r="J121" s="321"/>
      <c r="K121" s="318"/>
      <c r="L121" s="322"/>
      <c r="M121" s="318"/>
      <c r="N121" s="318"/>
      <c r="O121" s="319"/>
      <c r="P121" s="323"/>
      <c r="Q121" s="324"/>
      <c r="R121" s="325"/>
      <c r="S121" s="325"/>
      <c r="T121" s="326"/>
      <c r="U121" s="321"/>
      <c r="V121" s="318"/>
      <c r="W121" s="318"/>
      <c r="X121" s="318"/>
      <c r="Y121" s="318"/>
      <c r="Z121" s="327"/>
      <c r="AA121" s="328"/>
      <c r="AB121" s="329"/>
      <c r="AC121" s="330"/>
      <c r="AD121" s="330"/>
      <c r="AE121" s="331"/>
      <c r="AF121" s="321"/>
      <c r="AG121" s="318"/>
      <c r="AH121" s="318"/>
      <c r="AI121" s="318"/>
      <c r="AJ121" s="318"/>
      <c r="AK121" s="327"/>
      <c r="AL121" s="328"/>
      <c r="AM121" s="329"/>
      <c r="AN121" s="330"/>
      <c r="AO121" s="330"/>
      <c r="AP121" s="331"/>
      <c r="AQ121" s="321"/>
      <c r="AR121" s="318"/>
      <c r="AS121" s="318"/>
      <c r="AT121" s="318"/>
      <c r="AU121" s="318"/>
      <c r="AV121" s="327"/>
      <c r="AW121" s="21"/>
      <c r="AX121" s="21"/>
      <c r="AY121" s="43"/>
      <c r="AZ121" s="94"/>
    </row>
    <row r="122" spans="1:52" ht="39.950000000000003" customHeight="1" outlineLevel="1">
      <c r="A122" s="332" t="str">
        <f>IF(Brukerregistrering!C120="","",Brukerregistrering!C120)</f>
        <v/>
      </c>
      <c r="B122" s="333" t="str">
        <f>IF(Brukerregistrering!F120="","",Brukerregistrering!F120)</f>
        <v/>
      </c>
      <c r="C122" s="334" t="str">
        <f>IF(Brukerregistrering!H120="","",Brukerregistrering!H120)</f>
        <v/>
      </c>
      <c r="D122" s="335"/>
      <c r="E122" s="336"/>
      <c r="F122" s="337"/>
      <c r="G122" s="337"/>
      <c r="H122" s="338"/>
      <c r="I122" s="339"/>
      <c r="J122" s="340"/>
      <c r="K122" s="336"/>
      <c r="L122" s="336"/>
      <c r="M122" s="337"/>
      <c r="N122" s="337"/>
      <c r="O122" s="338"/>
      <c r="P122" s="341"/>
      <c r="Q122" s="324"/>
      <c r="R122" s="325"/>
      <c r="S122" s="325"/>
      <c r="T122" s="342"/>
      <c r="U122" s="340"/>
      <c r="V122" s="337"/>
      <c r="W122" s="337"/>
      <c r="X122" s="337"/>
      <c r="Y122" s="337"/>
      <c r="Z122" s="343"/>
      <c r="AA122" s="344"/>
      <c r="AB122" s="345"/>
      <c r="AC122" s="346"/>
      <c r="AD122" s="346"/>
      <c r="AE122" s="342"/>
      <c r="AF122" s="340"/>
      <c r="AG122" s="336"/>
      <c r="AH122" s="337"/>
      <c r="AI122" s="337"/>
      <c r="AJ122" s="337"/>
      <c r="AK122" s="343"/>
      <c r="AL122" s="344"/>
      <c r="AM122" s="345"/>
      <c r="AN122" s="346"/>
      <c r="AO122" s="346"/>
      <c r="AP122" s="342"/>
      <c r="AQ122" s="340"/>
      <c r="AR122" s="336"/>
      <c r="AS122" s="337"/>
      <c r="AT122" s="337"/>
      <c r="AU122" s="337"/>
      <c r="AV122" s="343"/>
      <c r="AW122" s="21"/>
      <c r="AX122" s="21"/>
      <c r="AY122" s="43"/>
      <c r="AZ122" s="94"/>
    </row>
    <row r="123" spans="1:52" ht="39.950000000000003" customHeight="1" outlineLevel="1">
      <c r="A123" s="314" t="str">
        <f>IF(Brukerregistrering!C121="","",Brukerregistrering!C121)</f>
        <v/>
      </c>
      <c r="B123" s="315" t="str">
        <f>IF(Brukerregistrering!F121="","",Brukerregistrering!F121)</f>
        <v/>
      </c>
      <c r="C123" s="316" t="str">
        <f>IF(Brukerregistrering!H121="","",Brukerregistrering!H121)</f>
        <v/>
      </c>
      <c r="D123" s="317"/>
      <c r="E123" s="318"/>
      <c r="F123" s="318"/>
      <c r="G123" s="318"/>
      <c r="H123" s="319"/>
      <c r="I123" s="320"/>
      <c r="J123" s="321"/>
      <c r="K123" s="318"/>
      <c r="L123" s="322"/>
      <c r="M123" s="318"/>
      <c r="N123" s="318"/>
      <c r="O123" s="319"/>
      <c r="P123" s="323"/>
      <c r="Q123" s="324"/>
      <c r="R123" s="325"/>
      <c r="S123" s="325"/>
      <c r="T123" s="326"/>
      <c r="U123" s="321"/>
      <c r="V123" s="318"/>
      <c r="W123" s="318"/>
      <c r="X123" s="318"/>
      <c r="Y123" s="318"/>
      <c r="Z123" s="327"/>
      <c r="AA123" s="328"/>
      <c r="AB123" s="329"/>
      <c r="AC123" s="330"/>
      <c r="AD123" s="330"/>
      <c r="AE123" s="331"/>
      <c r="AF123" s="321"/>
      <c r="AG123" s="318"/>
      <c r="AH123" s="318"/>
      <c r="AI123" s="318"/>
      <c r="AJ123" s="318"/>
      <c r="AK123" s="327"/>
      <c r="AL123" s="328"/>
      <c r="AM123" s="329"/>
      <c r="AN123" s="330"/>
      <c r="AO123" s="330"/>
      <c r="AP123" s="331"/>
      <c r="AQ123" s="321"/>
      <c r="AR123" s="318"/>
      <c r="AS123" s="318"/>
      <c r="AT123" s="318"/>
      <c r="AU123" s="318"/>
      <c r="AV123" s="327"/>
      <c r="AW123" s="21"/>
      <c r="AX123" s="21"/>
      <c r="AY123" s="43"/>
      <c r="AZ123" s="94"/>
    </row>
    <row r="124" spans="1:52" ht="39.950000000000003" customHeight="1" outlineLevel="1">
      <c r="A124" s="332" t="str">
        <f>IF(Brukerregistrering!C122="","",Brukerregistrering!C122)</f>
        <v/>
      </c>
      <c r="B124" s="333" t="str">
        <f>IF(Brukerregistrering!F122="","",Brukerregistrering!F122)</f>
        <v/>
      </c>
      <c r="C124" s="334" t="str">
        <f>IF(Brukerregistrering!H122="","",Brukerregistrering!H122)</f>
        <v/>
      </c>
      <c r="D124" s="335"/>
      <c r="E124" s="336"/>
      <c r="F124" s="337"/>
      <c r="G124" s="337"/>
      <c r="H124" s="338"/>
      <c r="I124" s="339"/>
      <c r="J124" s="340"/>
      <c r="K124" s="336"/>
      <c r="L124" s="336"/>
      <c r="M124" s="337"/>
      <c r="N124" s="337"/>
      <c r="O124" s="338"/>
      <c r="P124" s="341"/>
      <c r="Q124" s="324"/>
      <c r="R124" s="325"/>
      <c r="S124" s="325"/>
      <c r="T124" s="342"/>
      <c r="U124" s="340"/>
      <c r="V124" s="337"/>
      <c r="W124" s="337"/>
      <c r="X124" s="337"/>
      <c r="Y124" s="337"/>
      <c r="Z124" s="343"/>
      <c r="AA124" s="344"/>
      <c r="AB124" s="345"/>
      <c r="AC124" s="346"/>
      <c r="AD124" s="346"/>
      <c r="AE124" s="342"/>
      <c r="AF124" s="340"/>
      <c r="AG124" s="336"/>
      <c r="AH124" s="337"/>
      <c r="AI124" s="337"/>
      <c r="AJ124" s="337"/>
      <c r="AK124" s="343"/>
      <c r="AL124" s="344"/>
      <c r="AM124" s="345"/>
      <c r="AN124" s="346"/>
      <c r="AO124" s="346"/>
      <c r="AP124" s="342"/>
      <c r="AQ124" s="340"/>
      <c r="AR124" s="336"/>
      <c r="AS124" s="337"/>
      <c r="AT124" s="337"/>
      <c r="AU124" s="337"/>
      <c r="AV124" s="343"/>
      <c r="AW124" s="21"/>
      <c r="AX124" s="21"/>
      <c r="AY124" s="43"/>
      <c r="AZ124" s="94"/>
    </row>
    <row r="125" spans="1:52" ht="39.950000000000003" customHeight="1" outlineLevel="1">
      <c r="A125" s="314" t="str">
        <f>IF(Brukerregistrering!C123="","",Brukerregistrering!C123)</f>
        <v/>
      </c>
      <c r="B125" s="315" t="str">
        <f>IF(Brukerregistrering!F123="","",Brukerregistrering!F123)</f>
        <v/>
      </c>
      <c r="C125" s="316" t="str">
        <f>IF(Brukerregistrering!H123="","",Brukerregistrering!H123)</f>
        <v/>
      </c>
      <c r="D125" s="317"/>
      <c r="E125" s="318"/>
      <c r="F125" s="318"/>
      <c r="G125" s="318"/>
      <c r="H125" s="319"/>
      <c r="I125" s="320"/>
      <c r="J125" s="321"/>
      <c r="K125" s="318"/>
      <c r="L125" s="322"/>
      <c r="M125" s="318"/>
      <c r="N125" s="318"/>
      <c r="O125" s="319"/>
      <c r="P125" s="323"/>
      <c r="Q125" s="324"/>
      <c r="R125" s="325"/>
      <c r="S125" s="325"/>
      <c r="T125" s="326"/>
      <c r="U125" s="321"/>
      <c r="V125" s="318"/>
      <c r="W125" s="318"/>
      <c r="X125" s="318"/>
      <c r="Y125" s="318"/>
      <c r="Z125" s="327"/>
      <c r="AA125" s="328"/>
      <c r="AB125" s="329"/>
      <c r="AC125" s="330"/>
      <c r="AD125" s="330"/>
      <c r="AE125" s="331"/>
      <c r="AF125" s="321"/>
      <c r="AG125" s="318"/>
      <c r="AH125" s="318"/>
      <c r="AI125" s="318"/>
      <c r="AJ125" s="318"/>
      <c r="AK125" s="327"/>
      <c r="AL125" s="328"/>
      <c r="AM125" s="329"/>
      <c r="AN125" s="330"/>
      <c r="AO125" s="330"/>
      <c r="AP125" s="331"/>
      <c r="AQ125" s="321"/>
      <c r="AR125" s="318"/>
      <c r="AS125" s="318"/>
      <c r="AT125" s="318"/>
      <c r="AU125" s="318"/>
      <c r="AV125" s="327"/>
      <c r="AW125" s="21"/>
      <c r="AX125" s="21"/>
      <c r="AY125" s="43"/>
      <c r="AZ125" s="94"/>
    </row>
    <row r="126" spans="1:52" ht="39.950000000000003" customHeight="1" outlineLevel="1">
      <c r="A126" s="332" t="str">
        <f>IF(Brukerregistrering!C124="","",Brukerregistrering!C124)</f>
        <v/>
      </c>
      <c r="B126" s="333" t="str">
        <f>IF(Brukerregistrering!F124="","",Brukerregistrering!F124)</f>
        <v/>
      </c>
      <c r="C126" s="334" t="str">
        <f>IF(Brukerregistrering!H124="","",Brukerregistrering!H124)</f>
        <v/>
      </c>
      <c r="D126" s="335"/>
      <c r="E126" s="336"/>
      <c r="F126" s="337"/>
      <c r="G126" s="337"/>
      <c r="H126" s="338"/>
      <c r="I126" s="339"/>
      <c r="J126" s="340"/>
      <c r="K126" s="336"/>
      <c r="L126" s="336"/>
      <c r="M126" s="337"/>
      <c r="N126" s="337"/>
      <c r="O126" s="338"/>
      <c r="P126" s="341"/>
      <c r="Q126" s="324"/>
      <c r="R126" s="325"/>
      <c r="S126" s="325"/>
      <c r="T126" s="342"/>
      <c r="U126" s="340"/>
      <c r="V126" s="337"/>
      <c r="W126" s="337"/>
      <c r="X126" s="337"/>
      <c r="Y126" s="337"/>
      <c r="Z126" s="343"/>
      <c r="AA126" s="344"/>
      <c r="AB126" s="345"/>
      <c r="AC126" s="346"/>
      <c r="AD126" s="346"/>
      <c r="AE126" s="342"/>
      <c r="AF126" s="340"/>
      <c r="AG126" s="336"/>
      <c r="AH126" s="337"/>
      <c r="AI126" s="337"/>
      <c r="AJ126" s="337"/>
      <c r="AK126" s="343"/>
      <c r="AL126" s="344"/>
      <c r="AM126" s="345"/>
      <c r="AN126" s="346"/>
      <c r="AO126" s="346"/>
      <c r="AP126" s="342"/>
      <c r="AQ126" s="340"/>
      <c r="AR126" s="336"/>
      <c r="AS126" s="337"/>
      <c r="AT126" s="337"/>
      <c r="AU126" s="337"/>
      <c r="AV126" s="343"/>
      <c r="AW126" s="21"/>
      <c r="AX126" s="21"/>
      <c r="AY126" s="43"/>
      <c r="AZ126" s="94"/>
    </row>
    <row r="127" spans="1:52" ht="39.950000000000003" customHeight="1" outlineLevel="1">
      <c r="A127" s="314" t="str">
        <f>IF(Brukerregistrering!C125="","",Brukerregistrering!C125)</f>
        <v/>
      </c>
      <c r="B127" s="315" t="str">
        <f>IF(Brukerregistrering!F125="","",Brukerregistrering!F125)</f>
        <v/>
      </c>
      <c r="C127" s="316" t="str">
        <f>IF(Brukerregistrering!H125="","",Brukerregistrering!H125)</f>
        <v/>
      </c>
      <c r="D127" s="317"/>
      <c r="E127" s="318"/>
      <c r="F127" s="318"/>
      <c r="G127" s="318"/>
      <c r="H127" s="319"/>
      <c r="I127" s="320"/>
      <c r="J127" s="321"/>
      <c r="K127" s="318"/>
      <c r="L127" s="322"/>
      <c r="M127" s="318"/>
      <c r="N127" s="318"/>
      <c r="O127" s="319"/>
      <c r="P127" s="323"/>
      <c r="Q127" s="324"/>
      <c r="R127" s="325"/>
      <c r="S127" s="325"/>
      <c r="T127" s="326"/>
      <c r="U127" s="321"/>
      <c r="V127" s="318"/>
      <c r="W127" s="318"/>
      <c r="X127" s="318"/>
      <c r="Y127" s="318"/>
      <c r="Z127" s="327"/>
      <c r="AA127" s="328"/>
      <c r="AB127" s="329"/>
      <c r="AC127" s="330"/>
      <c r="AD127" s="330"/>
      <c r="AE127" s="331"/>
      <c r="AF127" s="321"/>
      <c r="AG127" s="318"/>
      <c r="AH127" s="318"/>
      <c r="AI127" s="318"/>
      <c r="AJ127" s="318"/>
      <c r="AK127" s="327"/>
      <c r="AL127" s="328"/>
      <c r="AM127" s="329"/>
      <c r="AN127" s="330"/>
      <c r="AO127" s="330"/>
      <c r="AP127" s="331"/>
      <c r="AQ127" s="321"/>
      <c r="AR127" s="318"/>
      <c r="AS127" s="318"/>
      <c r="AT127" s="318"/>
      <c r="AU127" s="318"/>
      <c r="AV127" s="327"/>
      <c r="AW127" s="21"/>
      <c r="AX127" s="21"/>
      <c r="AY127" s="43"/>
      <c r="AZ127" s="94"/>
    </row>
    <row r="128" spans="1:52" ht="39.950000000000003" customHeight="1" outlineLevel="1">
      <c r="A128" s="332" t="str">
        <f>IF(Brukerregistrering!C126="","",Brukerregistrering!C126)</f>
        <v/>
      </c>
      <c r="B128" s="333" t="str">
        <f>IF(Brukerregistrering!F126="","",Brukerregistrering!F126)</f>
        <v/>
      </c>
      <c r="C128" s="334" t="str">
        <f>IF(Brukerregistrering!H126="","",Brukerregistrering!H126)</f>
        <v/>
      </c>
      <c r="D128" s="335"/>
      <c r="E128" s="336"/>
      <c r="F128" s="337"/>
      <c r="G128" s="337"/>
      <c r="H128" s="338"/>
      <c r="I128" s="339"/>
      <c r="J128" s="340"/>
      <c r="K128" s="336"/>
      <c r="L128" s="336"/>
      <c r="M128" s="337"/>
      <c r="N128" s="337"/>
      <c r="O128" s="338"/>
      <c r="P128" s="341"/>
      <c r="Q128" s="324"/>
      <c r="R128" s="325"/>
      <c r="S128" s="325"/>
      <c r="T128" s="342"/>
      <c r="U128" s="340"/>
      <c r="V128" s="337"/>
      <c r="W128" s="337"/>
      <c r="X128" s="337"/>
      <c r="Y128" s="337"/>
      <c r="Z128" s="343"/>
      <c r="AA128" s="344"/>
      <c r="AB128" s="345"/>
      <c r="AC128" s="346"/>
      <c r="AD128" s="346"/>
      <c r="AE128" s="342"/>
      <c r="AF128" s="340"/>
      <c r="AG128" s="336"/>
      <c r="AH128" s="337"/>
      <c r="AI128" s="337"/>
      <c r="AJ128" s="337"/>
      <c r="AK128" s="343"/>
      <c r="AL128" s="344"/>
      <c r="AM128" s="345"/>
      <c r="AN128" s="346"/>
      <c r="AO128" s="346"/>
      <c r="AP128" s="342"/>
      <c r="AQ128" s="340"/>
      <c r="AR128" s="336"/>
      <c r="AS128" s="337"/>
      <c r="AT128" s="337"/>
      <c r="AU128" s="337"/>
      <c r="AV128" s="343"/>
      <c r="AW128" s="21"/>
      <c r="AX128" s="21"/>
      <c r="AY128" s="43"/>
      <c r="AZ128" s="94"/>
    </row>
    <row r="129" spans="1:52" ht="39.950000000000003" customHeight="1" outlineLevel="1">
      <c r="A129" s="314" t="str">
        <f>IF(Brukerregistrering!C127="","",Brukerregistrering!C127)</f>
        <v/>
      </c>
      <c r="B129" s="315" t="str">
        <f>IF(Brukerregistrering!F127="","",Brukerregistrering!F127)</f>
        <v/>
      </c>
      <c r="C129" s="316" t="str">
        <f>IF(Brukerregistrering!H127="","",Brukerregistrering!H127)</f>
        <v/>
      </c>
      <c r="D129" s="317"/>
      <c r="E129" s="318"/>
      <c r="F129" s="318"/>
      <c r="G129" s="318"/>
      <c r="H129" s="319"/>
      <c r="I129" s="320"/>
      <c r="J129" s="321"/>
      <c r="K129" s="318"/>
      <c r="L129" s="322"/>
      <c r="M129" s="318"/>
      <c r="N129" s="318"/>
      <c r="O129" s="319"/>
      <c r="P129" s="323"/>
      <c r="Q129" s="324"/>
      <c r="R129" s="325"/>
      <c r="S129" s="325"/>
      <c r="T129" s="326"/>
      <c r="U129" s="321"/>
      <c r="V129" s="318"/>
      <c r="W129" s="318"/>
      <c r="X129" s="318"/>
      <c r="Y129" s="318"/>
      <c r="Z129" s="327"/>
      <c r="AA129" s="328"/>
      <c r="AB129" s="329"/>
      <c r="AC129" s="330"/>
      <c r="AD129" s="330"/>
      <c r="AE129" s="331"/>
      <c r="AF129" s="321"/>
      <c r="AG129" s="318"/>
      <c r="AH129" s="318"/>
      <c r="AI129" s="318"/>
      <c r="AJ129" s="318"/>
      <c r="AK129" s="327"/>
      <c r="AL129" s="328"/>
      <c r="AM129" s="329"/>
      <c r="AN129" s="330"/>
      <c r="AO129" s="330"/>
      <c r="AP129" s="331"/>
      <c r="AQ129" s="321"/>
      <c r="AR129" s="318"/>
      <c r="AS129" s="318"/>
      <c r="AT129" s="318"/>
      <c r="AU129" s="318"/>
      <c r="AV129" s="327"/>
      <c r="AW129" s="21"/>
      <c r="AX129" s="21"/>
      <c r="AY129" s="43"/>
      <c r="AZ129" s="94"/>
    </row>
    <row r="130" spans="1:52" ht="39.950000000000003" customHeight="1" outlineLevel="1">
      <c r="A130" s="332" t="str">
        <f>IF(Brukerregistrering!C128="","",Brukerregistrering!C128)</f>
        <v/>
      </c>
      <c r="B130" s="333" t="str">
        <f>IF(Brukerregistrering!F128="","",Brukerregistrering!F128)</f>
        <v/>
      </c>
      <c r="C130" s="334" t="str">
        <f>IF(Brukerregistrering!H128="","",Brukerregistrering!H128)</f>
        <v/>
      </c>
      <c r="D130" s="335"/>
      <c r="E130" s="336"/>
      <c r="F130" s="337"/>
      <c r="G130" s="337"/>
      <c r="H130" s="338"/>
      <c r="I130" s="339"/>
      <c r="J130" s="340"/>
      <c r="K130" s="336"/>
      <c r="L130" s="336"/>
      <c r="M130" s="337"/>
      <c r="N130" s="337"/>
      <c r="O130" s="338"/>
      <c r="P130" s="341"/>
      <c r="Q130" s="324"/>
      <c r="R130" s="325"/>
      <c r="S130" s="325"/>
      <c r="T130" s="342"/>
      <c r="U130" s="340"/>
      <c r="V130" s="337"/>
      <c r="W130" s="337"/>
      <c r="X130" s="337"/>
      <c r="Y130" s="337"/>
      <c r="Z130" s="343"/>
      <c r="AA130" s="344"/>
      <c r="AB130" s="345"/>
      <c r="AC130" s="346"/>
      <c r="AD130" s="346"/>
      <c r="AE130" s="342"/>
      <c r="AF130" s="340"/>
      <c r="AG130" s="336"/>
      <c r="AH130" s="337"/>
      <c r="AI130" s="337"/>
      <c r="AJ130" s="337"/>
      <c r="AK130" s="343"/>
      <c r="AL130" s="344"/>
      <c r="AM130" s="345"/>
      <c r="AN130" s="346"/>
      <c r="AO130" s="346"/>
      <c r="AP130" s="342"/>
      <c r="AQ130" s="340"/>
      <c r="AR130" s="336"/>
      <c r="AS130" s="337"/>
      <c r="AT130" s="337"/>
      <c r="AU130" s="337"/>
      <c r="AV130" s="343"/>
      <c r="AW130" s="21"/>
      <c r="AX130" s="21"/>
      <c r="AY130" s="43"/>
      <c r="AZ130" s="94"/>
    </row>
    <row r="131" spans="1:52" ht="39.950000000000003" customHeight="1" outlineLevel="1">
      <c r="A131" s="314" t="str">
        <f>IF(Brukerregistrering!C129="","",Brukerregistrering!C129)</f>
        <v/>
      </c>
      <c r="B131" s="315" t="str">
        <f>IF(Brukerregistrering!F129="","",Brukerregistrering!F129)</f>
        <v/>
      </c>
      <c r="C131" s="316" t="str">
        <f>IF(Brukerregistrering!H129="","",Brukerregistrering!H129)</f>
        <v/>
      </c>
      <c r="D131" s="317"/>
      <c r="E131" s="318"/>
      <c r="F131" s="318"/>
      <c r="G131" s="318"/>
      <c r="H131" s="319"/>
      <c r="I131" s="320"/>
      <c r="J131" s="321"/>
      <c r="K131" s="318"/>
      <c r="L131" s="322"/>
      <c r="M131" s="318"/>
      <c r="N131" s="318"/>
      <c r="O131" s="319"/>
      <c r="P131" s="323"/>
      <c r="Q131" s="324"/>
      <c r="R131" s="325"/>
      <c r="S131" s="325"/>
      <c r="T131" s="326"/>
      <c r="U131" s="321"/>
      <c r="V131" s="318"/>
      <c r="W131" s="318"/>
      <c r="X131" s="318"/>
      <c r="Y131" s="318"/>
      <c r="Z131" s="327"/>
      <c r="AA131" s="328"/>
      <c r="AB131" s="329"/>
      <c r="AC131" s="330"/>
      <c r="AD131" s="330"/>
      <c r="AE131" s="331"/>
      <c r="AF131" s="321"/>
      <c r="AG131" s="318"/>
      <c r="AH131" s="318"/>
      <c r="AI131" s="318"/>
      <c r="AJ131" s="318"/>
      <c r="AK131" s="327"/>
      <c r="AL131" s="328"/>
      <c r="AM131" s="329"/>
      <c r="AN131" s="330"/>
      <c r="AO131" s="330"/>
      <c r="AP131" s="331"/>
      <c r="AQ131" s="321"/>
      <c r="AR131" s="318"/>
      <c r="AS131" s="318"/>
      <c r="AT131" s="318"/>
      <c r="AU131" s="318"/>
      <c r="AV131" s="327"/>
      <c r="AW131" s="21"/>
      <c r="AX131" s="21"/>
      <c r="AY131" s="43"/>
      <c r="AZ131" s="94"/>
    </row>
    <row r="132" spans="1:52" ht="39.950000000000003" customHeight="1" outlineLevel="1">
      <c r="A132" s="332" t="str">
        <f>IF(Brukerregistrering!C130="","",Brukerregistrering!C130)</f>
        <v/>
      </c>
      <c r="B132" s="333" t="str">
        <f>IF(Brukerregistrering!F130="","",Brukerregistrering!F130)</f>
        <v/>
      </c>
      <c r="C132" s="334" t="str">
        <f>IF(Brukerregistrering!H130="","",Brukerregistrering!H130)</f>
        <v/>
      </c>
      <c r="D132" s="335"/>
      <c r="E132" s="336"/>
      <c r="F132" s="337"/>
      <c r="G132" s="337"/>
      <c r="H132" s="338"/>
      <c r="I132" s="339"/>
      <c r="J132" s="340"/>
      <c r="K132" s="336"/>
      <c r="L132" s="336"/>
      <c r="M132" s="337"/>
      <c r="N132" s="337"/>
      <c r="O132" s="338"/>
      <c r="P132" s="341"/>
      <c r="Q132" s="324"/>
      <c r="R132" s="325"/>
      <c r="S132" s="325"/>
      <c r="T132" s="342"/>
      <c r="U132" s="340"/>
      <c r="V132" s="337"/>
      <c r="W132" s="337"/>
      <c r="X132" s="337"/>
      <c r="Y132" s="337"/>
      <c r="Z132" s="343"/>
      <c r="AA132" s="344"/>
      <c r="AB132" s="345"/>
      <c r="AC132" s="346"/>
      <c r="AD132" s="346"/>
      <c r="AE132" s="342"/>
      <c r="AF132" s="340"/>
      <c r="AG132" s="336"/>
      <c r="AH132" s="337"/>
      <c r="AI132" s="337"/>
      <c r="AJ132" s="337"/>
      <c r="AK132" s="343"/>
      <c r="AL132" s="344"/>
      <c r="AM132" s="345"/>
      <c r="AN132" s="346"/>
      <c r="AO132" s="346"/>
      <c r="AP132" s="342"/>
      <c r="AQ132" s="340"/>
      <c r="AR132" s="336"/>
      <c r="AS132" s="337"/>
      <c r="AT132" s="337"/>
      <c r="AU132" s="337"/>
      <c r="AV132" s="343"/>
      <c r="AW132" s="21"/>
      <c r="AX132" s="21"/>
      <c r="AY132" s="43"/>
      <c r="AZ132" s="94"/>
    </row>
    <row r="133" spans="1:52" ht="39.950000000000003" customHeight="1" outlineLevel="1">
      <c r="A133" s="314" t="str">
        <f>IF(Brukerregistrering!C131="","",Brukerregistrering!C131)</f>
        <v/>
      </c>
      <c r="B133" s="315" t="str">
        <f>IF(Brukerregistrering!F131="","",Brukerregistrering!F131)</f>
        <v/>
      </c>
      <c r="C133" s="316" t="str">
        <f>IF(Brukerregistrering!H131="","",Brukerregistrering!H131)</f>
        <v/>
      </c>
      <c r="D133" s="317"/>
      <c r="E133" s="318"/>
      <c r="F133" s="318"/>
      <c r="G133" s="318"/>
      <c r="H133" s="319"/>
      <c r="I133" s="320"/>
      <c r="J133" s="321"/>
      <c r="K133" s="318"/>
      <c r="L133" s="322"/>
      <c r="M133" s="318"/>
      <c r="N133" s="318"/>
      <c r="O133" s="319"/>
      <c r="P133" s="323"/>
      <c r="Q133" s="324"/>
      <c r="R133" s="325"/>
      <c r="S133" s="325"/>
      <c r="T133" s="326"/>
      <c r="U133" s="321"/>
      <c r="V133" s="318"/>
      <c r="W133" s="318"/>
      <c r="X133" s="318"/>
      <c r="Y133" s="318"/>
      <c r="Z133" s="327"/>
      <c r="AA133" s="328"/>
      <c r="AB133" s="329"/>
      <c r="AC133" s="330"/>
      <c r="AD133" s="330"/>
      <c r="AE133" s="331"/>
      <c r="AF133" s="321"/>
      <c r="AG133" s="318"/>
      <c r="AH133" s="318"/>
      <c r="AI133" s="318"/>
      <c r="AJ133" s="318"/>
      <c r="AK133" s="327"/>
      <c r="AL133" s="328"/>
      <c r="AM133" s="329"/>
      <c r="AN133" s="330"/>
      <c r="AO133" s="330"/>
      <c r="AP133" s="331"/>
      <c r="AQ133" s="321"/>
      <c r="AR133" s="318"/>
      <c r="AS133" s="318"/>
      <c r="AT133" s="318"/>
      <c r="AU133" s="318"/>
      <c r="AV133" s="327"/>
      <c r="AW133" s="21"/>
      <c r="AX133" s="21"/>
      <c r="AY133" s="43"/>
      <c r="AZ133" s="94"/>
    </row>
    <row r="134" spans="1:52" ht="39.950000000000003" customHeight="1" outlineLevel="1">
      <c r="A134" s="332" t="str">
        <f>IF(Brukerregistrering!C132="","",Brukerregistrering!C132)</f>
        <v/>
      </c>
      <c r="B134" s="333" t="str">
        <f>IF(Brukerregistrering!F132="","",Brukerregistrering!F132)</f>
        <v/>
      </c>
      <c r="C134" s="334" t="str">
        <f>IF(Brukerregistrering!H132="","",Brukerregistrering!H132)</f>
        <v/>
      </c>
      <c r="D134" s="335"/>
      <c r="E134" s="336"/>
      <c r="F134" s="337"/>
      <c r="G134" s="337"/>
      <c r="H134" s="338"/>
      <c r="I134" s="339"/>
      <c r="J134" s="340"/>
      <c r="K134" s="336"/>
      <c r="L134" s="336"/>
      <c r="M134" s="337"/>
      <c r="N134" s="337"/>
      <c r="O134" s="338"/>
      <c r="P134" s="341"/>
      <c r="Q134" s="324"/>
      <c r="R134" s="325"/>
      <c r="S134" s="325"/>
      <c r="T134" s="342"/>
      <c r="U134" s="340"/>
      <c r="V134" s="337"/>
      <c r="W134" s="337"/>
      <c r="X134" s="337"/>
      <c r="Y134" s="337"/>
      <c r="Z134" s="343"/>
      <c r="AA134" s="344"/>
      <c r="AB134" s="345"/>
      <c r="AC134" s="346"/>
      <c r="AD134" s="346"/>
      <c r="AE134" s="342"/>
      <c r="AF134" s="340"/>
      <c r="AG134" s="336"/>
      <c r="AH134" s="337"/>
      <c r="AI134" s="337"/>
      <c r="AJ134" s="337"/>
      <c r="AK134" s="343"/>
      <c r="AL134" s="344"/>
      <c r="AM134" s="345"/>
      <c r="AN134" s="346"/>
      <c r="AO134" s="346"/>
      <c r="AP134" s="342"/>
      <c r="AQ134" s="340"/>
      <c r="AR134" s="336"/>
      <c r="AS134" s="337"/>
      <c r="AT134" s="337"/>
      <c r="AU134" s="337"/>
      <c r="AV134" s="343"/>
      <c r="AW134" s="21"/>
      <c r="AX134" s="21"/>
      <c r="AY134" s="43"/>
      <c r="AZ134" s="94"/>
    </row>
    <row r="135" spans="1:52" ht="39.950000000000003" customHeight="1" outlineLevel="1">
      <c r="A135" s="314" t="str">
        <f>IF(Brukerregistrering!C133="","",Brukerregistrering!C133)</f>
        <v/>
      </c>
      <c r="B135" s="315" t="str">
        <f>IF(Brukerregistrering!F133="","",Brukerregistrering!F133)</f>
        <v/>
      </c>
      <c r="C135" s="316" t="str">
        <f>IF(Brukerregistrering!H133="","",Brukerregistrering!H133)</f>
        <v/>
      </c>
      <c r="D135" s="317"/>
      <c r="E135" s="318"/>
      <c r="F135" s="318"/>
      <c r="G135" s="318"/>
      <c r="H135" s="319"/>
      <c r="I135" s="320"/>
      <c r="J135" s="321"/>
      <c r="K135" s="318"/>
      <c r="L135" s="322"/>
      <c r="M135" s="318"/>
      <c r="N135" s="318"/>
      <c r="O135" s="319"/>
      <c r="P135" s="323"/>
      <c r="Q135" s="324"/>
      <c r="R135" s="325"/>
      <c r="S135" s="325"/>
      <c r="T135" s="326"/>
      <c r="U135" s="321"/>
      <c r="V135" s="318"/>
      <c r="W135" s="318"/>
      <c r="X135" s="318"/>
      <c r="Y135" s="318"/>
      <c r="Z135" s="327"/>
      <c r="AA135" s="328"/>
      <c r="AB135" s="329"/>
      <c r="AC135" s="330"/>
      <c r="AD135" s="330"/>
      <c r="AE135" s="331"/>
      <c r="AF135" s="321"/>
      <c r="AG135" s="318"/>
      <c r="AH135" s="318"/>
      <c r="AI135" s="318"/>
      <c r="AJ135" s="318"/>
      <c r="AK135" s="327"/>
      <c r="AL135" s="328"/>
      <c r="AM135" s="329"/>
      <c r="AN135" s="330"/>
      <c r="AO135" s="330"/>
      <c r="AP135" s="331"/>
      <c r="AQ135" s="321"/>
      <c r="AR135" s="318"/>
      <c r="AS135" s="318"/>
      <c r="AT135" s="318"/>
      <c r="AU135" s="318"/>
      <c r="AV135" s="327"/>
      <c r="AW135" s="21"/>
      <c r="AX135" s="21"/>
      <c r="AY135" s="43"/>
      <c r="AZ135" s="94"/>
    </row>
    <row r="136" spans="1:52" ht="39.950000000000003" customHeight="1" outlineLevel="1">
      <c r="A136" s="332" t="str">
        <f>IF(Brukerregistrering!C134="","",Brukerregistrering!C134)</f>
        <v/>
      </c>
      <c r="B136" s="333" t="str">
        <f>IF(Brukerregistrering!F134="","",Brukerregistrering!F134)</f>
        <v/>
      </c>
      <c r="C136" s="334" t="str">
        <f>IF(Brukerregistrering!H134="","",Brukerregistrering!H134)</f>
        <v/>
      </c>
      <c r="D136" s="335"/>
      <c r="E136" s="336"/>
      <c r="F136" s="337"/>
      <c r="G136" s="337"/>
      <c r="H136" s="338"/>
      <c r="I136" s="339"/>
      <c r="J136" s="340"/>
      <c r="K136" s="336"/>
      <c r="L136" s="336"/>
      <c r="M136" s="337"/>
      <c r="N136" s="337"/>
      <c r="O136" s="338"/>
      <c r="P136" s="341"/>
      <c r="Q136" s="324"/>
      <c r="R136" s="325"/>
      <c r="S136" s="325"/>
      <c r="T136" s="342"/>
      <c r="U136" s="340"/>
      <c r="V136" s="337"/>
      <c r="W136" s="337"/>
      <c r="X136" s="337"/>
      <c r="Y136" s="337"/>
      <c r="Z136" s="343"/>
      <c r="AA136" s="344"/>
      <c r="AB136" s="345"/>
      <c r="AC136" s="346"/>
      <c r="AD136" s="346"/>
      <c r="AE136" s="342"/>
      <c r="AF136" s="340"/>
      <c r="AG136" s="336"/>
      <c r="AH136" s="337"/>
      <c r="AI136" s="337"/>
      <c r="AJ136" s="337"/>
      <c r="AK136" s="343"/>
      <c r="AL136" s="344"/>
      <c r="AM136" s="345"/>
      <c r="AN136" s="346"/>
      <c r="AO136" s="346"/>
      <c r="AP136" s="342"/>
      <c r="AQ136" s="340"/>
      <c r="AR136" s="336"/>
      <c r="AS136" s="337"/>
      <c r="AT136" s="337"/>
      <c r="AU136" s="337"/>
      <c r="AV136" s="343"/>
      <c r="AW136" s="21"/>
      <c r="AX136" s="21"/>
      <c r="AY136" s="43"/>
      <c r="AZ136" s="94"/>
    </row>
    <row r="137" spans="1:52" ht="39.950000000000003" customHeight="1" outlineLevel="1">
      <c r="A137" s="314" t="str">
        <f>IF(Brukerregistrering!C135="","",Brukerregistrering!C135)</f>
        <v/>
      </c>
      <c r="B137" s="315" t="str">
        <f>IF(Brukerregistrering!F135="","",Brukerregistrering!F135)</f>
        <v/>
      </c>
      <c r="C137" s="316" t="str">
        <f>IF(Brukerregistrering!H135="","",Brukerregistrering!H135)</f>
        <v/>
      </c>
      <c r="D137" s="317"/>
      <c r="E137" s="318"/>
      <c r="F137" s="318"/>
      <c r="G137" s="318"/>
      <c r="H137" s="319"/>
      <c r="I137" s="320"/>
      <c r="J137" s="321"/>
      <c r="K137" s="318"/>
      <c r="L137" s="322"/>
      <c r="M137" s="318"/>
      <c r="N137" s="318"/>
      <c r="O137" s="319"/>
      <c r="P137" s="323"/>
      <c r="Q137" s="324"/>
      <c r="R137" s="325"/>
      <c r="S137" s="325"/>
      <c r="T137" s="326"/>
      <c r="U137" s="321"/>
      <c r="V137" s="318"/>
      <c r="W137" s="318"/>
      <c r="X137" s="318"/>
      <c r="Y137" s="318"/>
      <c r="Z137" s="327"/>
      <c r="AA137" s="328"/>
      <c r="AB137" s="329"/>
      <c r="AC137" s="330"/>
      <c r="AD137" s="330"/>
      <c r="AE137" s="331"/>
      <c r="AF137" s="321"/>
      <c r="AG137" s="318"/>
      <c r="AH137" s="318"/>
      <c r="AI137" s="318"/>
      <c r="AJ137" s="318"/>
      <c r="AK137" s="327"/>
      <c r="AL137" s="328"/>
      <c r="AM137" s="329"/>
      <c r="AN137" s="330"/>
      <c r="AO137" s="330"/>
      <c r="AP137" s="331"/>
      <c r="AQ137" s="321"/>
      <c r="AR137" s="318"/>
      <c r="AS137" s="318"/>
      <c r="AT137" s="318"/>
      <c r="AU137" s="318"/>
      <c r="AV137" s="327"/>
      <c r="AW137" s="21"/>
      <c r="AX137" s="21"/>
      <c r="AY137" s="43"/>
      <c r="AZ137" s="94"/>
    </row>
    <row r="138" spans="1:52" ht="39.950000000000003" customHeight="1" outlineLevel="1">
      <c r="A138" s="332" t="str">
        <f>IF(Brukerregistrering!C136="","",Brukerregistrering!C136)</f>
        <v/>
      </c>
      <c r="B138" s="333" t="str">
        <f>IF(Brukerregistrering!F136="","",Brukerregistrering!F136)</f>
        <v/>
      </c>
      <c r="C138" s="334" t="str">
        <f>IF(Brukerregistrering!H136="","",Brukerregistrering!H136)</f>
        <v/>
      </c>
      <c r="D138" s="335"/>
      <c r="E138" s="336"/>
      <c r="F138" s="337"/>
      <c r="G138" s="337"/>
      <c r="H138" s="338"/>
      <c r="I138" s="339"/>
      <c r="J138" s="340"/>
      <c r="K138" s="336"/>
      <c r="L138" s="336"/>
      <c r="M138" s="337"/>
      <c r="N138" s="337"/>
      <c r="O138" s="338"/>
      <c r="P138" s="341"/>
      <c r="Q138" s="324"/>
      <c r="R138" s="325"/>
      <c r="S138" s="325"/>
      <c r="T138" s="342"/>
      <c r="U138" s="340"/>
      <c r="V138" s="337"/>
      <c r="W138" s="337"/>
      <c r="X138" s="337"/>
      <c r="Y138" s="337"/>
      <c r="Z138" s="343"/>
      <c r="AA138" s="344"/>
      <c r="AB138" s="345"/>
      <c r="AC138" s="346"/>
      <c r="AD138" s="346"/>
      <c r="AE138" s="342"/>
      <c r="AF138" s="340"/>
      <c r="AG138" s="336"/>
      <c r="AH138" s="337"/>
      <c r="AI138" s="337"/>
      <c r="AJ138" s="337"/>
      <c r="AK138" s="343"/>
      <c r="AL138" s="344"/>
      <c r="AM138" s="345"/>
      <c r="AN138" s="346"/>
      <c r="AO138" s="346"/>
      <c r="AP138" s="342"/>
      <c r="AQ138" s="340"/>
      <c r="AR138" s="336"/>
      <c r="AS138" s="337"/>
      <c r="AT138" s="337"/>
      <c r="AU138" s="337"/>
      <c r="AV138" s="343"/>
      <c r="AW138" s="21"/>
      <c r="AX138" s="21"/>
      <c r="AY138" s="43"/>
      <c r="AZ138" s="94"/>
    </row>
    <row r="139" spans="1:52" ht="39.950000000000003" customHeight="1" outlineLevel="1">
      <c r="A139" s="314" t="str">
        <f>IF(Brukerregistrering!C137="","",Brukerregistrering!C137)</f>
        <v/>
      </c>
      <c r="B139" s="315" t="str">
        <f>IF(Brukerregistrering!F137="","",Brukerregistrering!F137)</f>
        <v/>
      </c>
      <c r="C139" s="316" t="str">
        <f>IF(Brukerregistrering!H137="","",Brukerregistrering!H137)</f>
        <v/>
      </c>
      <c r="D139" s="317"/>
      <c r="E139" s="318"/>
      <c r="F139" s="318"/>
      <c r="G139" s="318"/>
      <c r="H139" s="319"/>
      <c r="I139" s="320"/>
      <c r="J139" s="321"/>
      <c r="K139" s="318"/>
      <c r="L139" s="322"/>
      <c r="M139" s="318"/>
      <c r="N139" s="318"/>
      <c r="O139" s="319"/>
      <c r="P139" s="323"/>
      <c r="Q139" s="324"/>
      <c r="R139" s="325"/>
      <c r="S139" s="325"/>
      <c r="T139" s="326"/>
      <c r="U139" s="321"/>
      <c r="V139" s="318"/>
      <c r="W139" s="318"/>
      <c r="X139" s="318"/>
      <c r="Y139" s="318"/>
      <c r="Z139" s="327"/>
      <c r="AA139" s="328"/>
      <c r="AB139" s="329"/>
      <c r="AC139" s="330"/>
      <c r="AD139" s="330"/>
      <c r="AE139" s="331"/>
      <c r="AF139" s="321"/>
      <c r="AG139" s="318"/>
      <c r="AH139" s="318"/>
      <c r="AI139" s="318"/>
      <c r="AJ139" s="318"/>
      <c r="AK139" s="327"/>
      <c r="AL139" s="328"/>
      <c r="AM139" s="329"/>
      <c r="AN139" s="330"/>
      <c r="AO139" s="330"/>
      <c r="AP139" s="331"/>
      <c r="AQ139" s="321"/>
      <c r="AR139" s="318"/>
      <c r="AS139" s="318"/>
      <c r="AT139" s="318"/>
      <c r="AU139" s="318"/>
      <c r="AV139" s="327"/>
      <c r="AW139" s="21"/>
      <c r="AX139" s="21"/>
      <c r="AY139" s="43"/>
      <c r="AZ139" s="94"/>
    </row>
    <row r="140" spans="1:52" ht="39.950000000000003" customHeight="1" outlineLevel="1">
      <c r="A140" s="332" t="str">
        <f>IF(Brukerregistrering!C138="","",Brukerregistrering!C138)</f>
        <v/>
      </c>
      <c r="B140" s="333" t="str">
        <f>IF(Brukerregistrering!F138="","",Brukerregistrering!F138)</f>
        <v/>
      </c>
      <c r="C140" s="334" t="str">
        <f>IF(Brukerregistrering!H138="","",Brukerregistrering!H138)</f>
        <v/>
      </c>
      <c r="D140" s="335"/>
      <c r="E140" s="336"/>
      <c r="F140" s="337"/>
      <c r="G140" s="337"/>
      <c r="H140" s="338"/>
      <c r="I140" s="339"/>
      <c r="J140" s="340"/>
      <c r="K140" s="336"/>
      <c r="L140" s="336"/>
      <c r="M140" s="337"/>
      <c r="N140" s="337"/>
      <c r="O140" s="338"/>
      <c r="P140" s="341"/>
      <c r="Q140" s="324"/>
      <c r="R140" s="325"/>
      <c r="S140" s="325"/>
      <c r="T140" s="342"/>
      <c r="U140" s="340"/>
      <c r="V140" s="337"/>
      <c r="W140" s="337"/>
      <c r="X140" s="337"/>
      <c r="Y140" s="337"/>
      <c r="Z140" s="343"/>
      <c r="AA140" s="344"/>
      <c r="AB140" s="345"/>
      <c r="AC140" s="346"/>
      <c r="AD140" s="346"/>
      <c r="AE140" s="342"/>
      <c r="AF140" s="340"/>
      <c r="AG140" s="336"/>
      <c r="AH140" s="337"/>
      <c r="AI140" s="337"/>
      <c r="AJ140" s="337"/>
      <c r="AK140" s="343"/>
      <c r="AL140" s="344"/>
      <c r="AM140" s="345"/>
      <c r="AN140" s="346"/>
      <c r="AO140" s="346"/>
      <c r="AP140" s="342"/>
      <c r="AQ140" s="340"/>
      <c r="AR140" s="336"/>
      <c r="AS140" s="337"/>
      <c r="AT140" s="337"/>
      <c r="AU140" s="337"/>
      <c r="AV140" s="343"/>
      <c r="AW140" s="21"/>
      <c r="AX140" s="21"/>
      <c r="AY140" s="43"/>
      <c r="AZ140" s="94"/>
    </row>
    <row r="141" spans="1:52" ht="39.950000000000003" customHeight="1" outlineLevel="1">
      <c r="A141" s="314" t="str">
        <f>IF(Brukerregistrering!C139="","",Brukerregistrering!C139)</f>
        <v/>
      </c>
      <c r="B141" s="315" t="str">
        <f>IF(Brukerregistrering!F139="","",Brukerregistrering!F139)</f>
        <v/>
      </c>
      <c r="C141" s="316" t="str">
        <f>IF(Brukerregistrering!H139="","",Brukerregistrering!H139)</f>
        <v/>
      </c>
      <c r="D141" s="317"/>
      <c r="E141" s="318"/>
      <c r="F141" s="318"/>
      <c r="G141" s="318"/>
      <c r="H141" s="319"/>
      <c r="I141" s="320"/>
      <c r="J141" s="321"/>
      <c r="K141" s="318"/>
      <c r="L141" s="322"/>
      <c r="M141" s="318"/>
      <c r="N141" s="318"/>
      <c r="O141" s="319"/>
      <c r="P141" s="323"/>
      <c r="Q141" s="324"/>
      <c r="R141" s="325"/>
      <c r="S141" s="325"/>
      <c r="T141" s="326"/>
      <c r="U141" s="321"/>
      <c r="V141" s="318"/>
      <c r="W141" s="318"/>
      <c r="X141" s="318"/>
      <c r="Y141" s="318"/>
      <c r="Z141" s="327"/>
      <c r="AA141" s="328"/>
      <c r="AB141" s="329"/>
      <c r="AC141" s="330"/>
      <c r="AD141" s="330"/>
      <c r="AE141" s="331"/>
      <c r="AF141" s="321"/>
      <c r="AG141" s="318"/>
      <c r="AH141" s="318"/>
      <c r="AI141" s="318"/>
      <c r="AJ141" s="318"/>
      <c r="AK141" s="327"/>
      <c r="AL141" s="328"/>
      <c r="AM141" s="329"/>
      <c r="AN141" s="330"/>
      <c r="AO141" s="330"/>
      <c r="AP141" s="331"/>
      <c r="AQ141" s="321"/>
      <c r="AR141" s="318"/>
      <c r="AS141" s="318"/>
      <c r="AT141" s="318"/>
      <c r="AU141" s="318"/>
      <c r="AV141" s="327"/>
      <c r="AW141" s="21"/>
      <c r="AX141" s="21"/>
      <c r="AY141" s="43"/>
      <c r="AZ141" s="94"/>
    </row>
    <row r="142" spans="1:52" ht="39.950000000000003" customHeight="1" outlineLevel="1">
      <c r="A142" s="332" t="str">
        <f>IF(Brukerregistrering!C140="","",Brukerregistrering!C140)</f>
        <v/>
      </c>
      <c r="B142" s="333" t="str">
        <f>IF(Brukerregistrering!F140="","",Brukerregistrering!F140)</f>
        <v/>
      </c>
      <c r="C142" s="334" t="str">
        <f>IF(Brukerregistrering!H140="","",Brukerregistrering!H140)</f>
        <v/>
      </c>
      <c r="D142" s="335"/>
      <c r="E142" s="336"/>
      <c r="F142" s="337"/>
      <c r="G142" s="337"/>
      <c r="H142" s="338"/>
      <c r="I142" s="339"/>
      <c r="J142" s="340"/>
      <c r="K142" s="336"/>
      <c r="L142" s="336"/>
      <c r="M142" s="337"/>
      <c r="N142" s="337"/>
      <c r="O142" s="338"/>
      <c r="P142" s="341"/>
      <c r="Q142" s="324"/>
      <c r="R142" s="325"/>
      <c r="S142" s="325"/>
      <c r="T142" s="342"/>
      <c r="U142" s="340"/>
      <c r="V142" s="337"/>
      <c r="W142" s="337"/>
      <c r="X142" s="337"/>
      <c r="Y142" s="337"/>
      <c r="Z142" s="343"/>
      <c r="AA142" s="344"/>
      <c r="AB142" s="345"/>
      <c r="AC142" s="346"/>
      <c r="AD142" s="346"/>
      <c r="AE142" s="342"/>
      <c r="AF142" s="340"/>
      <c r="AG142" s="336"/>
      <c r="AH142" s="337"/>
      <c r="AI142" s="337"/>
      <c r="AJ142" s="337"/>
      <c r="AK142" s="343"/>
      <c r="AL142" s="344"/>
      <c r="AM142" s="345"/>
      <c r="AN142" s="346"/>
      <c r="AO142" s="346"/>
      <c r="AP142" s="342"/>
      <c r="AQ142" s="340"/>
      <c r="AR142" s="336"/>
      <c r="AS142" s="337"/>
      <c r="AT142" s="337"/>
      <c r="AU142" s="337"/>
      <c r="AV142" s="343"/>
      <c r="AW142" s="21"/>
      <c r="AX142" s="21"/>
      <c r="AY142" s="43"/>
      <c r="AZ142" s="94"/>
    </row>
    <row r="143" spans="1:52" ht="39.950000000000003" customHeight="1" outlineLevel="1">
      <c r="A143" s="314" t="str">
        <f>IF(Brukerregistrering!C141="","",Brukerregistrering!C141)</f>
        <v/>
      </c>
      <c r="B143" s="315" t="str">
        <f>IF(Brukerregistrering!F141="","",Brukerregistrering!F141)</f>
        <v/>
      </c>
      <c r="C143" s="316" t="str">
        <f>IF(Brukerregistrering!H141="","",Brukerregistrering!H141)</f>
        <v/>
      </c>
      <c r="D143" s="317"/>
      <c r="E143" s="318"/>
      <c r="F143" s="318"/>
      <c r="G143" s="318"/>
      <c r="H143" s="319"/>
      <c r="I143" s="320"/>
      <c r="J143" s="321"/>
      <c r="K143" s="318"/>
      <c r="L143" s="322"/>
      <c r="M143" s="318"/>
      <c r="N143" s="318"/>
      <c r="O143" s="319"/>
      <c r="P143" s="323"/>
      <c r="Q143" s="324"/>
      <c r="R143" s="325"/>
      <c r="S143" s="325"/>
      <c r="T143" s="326"/>
      <c r="U143" s="321"/>
      <c r="V143" s="318"/>
      <c r="W143" s="318"/>
      <c r="X143" s="318"/>
      <c r="Y143" s="318"/>
      <c r="Z143" s="327"/>
      <c r="AA143" s="328"/>
      <c r="AB143" s="329"/>
      <c r="AC143" s="330"/>
      <c r="AD143" s="330"/>
      <c r="AE143" s="331"/>
      <c r="AF143" s="321"/>
      <c r="AG143" s="318"/>
      <c r="AH143" s="318"/>
      <c r="AI143" s="318"/>
      <c r="AJ143" s="318"/>
      <c r="AK143" s="327"/>
      <c r="AL143" s="328"/>
      <c r="AM143" s="329"/>
      <c r="AN143" s="330"/>
      <c r="AO143" s="330"/>
      <c r="AP143" s="331"/>
      <c r="AQ143" s="321"/>
      <c r="AR143" s="318"/>
      <c r="AS143" s="318"/>
      <c r="AT143" s="318"/>
      <c r="AU143" s="318"/>
      <c r="AV143" s="327"/>
      <c r="AW143" s="21"/>
      <c r="AX143" s="21"/>
      <c r="AY143" s="43"/>
      <c r="AZ143" s="94"/>
    </row>
    <row r="144" spans="1:52" ht="39.950000000000003" customHeight="1" outlineLevel="1">
      <c r="A144" s="332" t="str">
        <f>IF(Brukerregistrering!C142="","",Brukerregistrering!C142)</f>
        <v/>
      </c>
      <c r="B144" s="333" t="str">
        <f>IF(Brukerregistrering!F142="","",Brukerregistrering!F142)</f>
        <v/>
      </c>
      <c r="C144" s="334" t="str">
        <f>IF(Brukerregistrering!H142="","",Brukerregistrering!H142)</f>
        <v/>
      </c>
      <c r="D144" s="335"/>
      <c r="E144" s="336"/>
      <c r="F144" s="337"/>
      <c r="G144" s="337"/>
      <c r="H144" s="338"/>
      <c r="I144" s="339"/>
      <c r="J144" s="340"/>
      <c r="K144" s="336"/>
      <c r="L144" s="336"/>
      <c r="M144" s="337"/>
      <c r="N144" s="337"/>
      <c r="O144" s="338"/>
      <c r="P144" s="341"/>
      <c r="Q144" s="324"/>
      <c r="R144" s="325"/>
      <c r="S144" s="325"/>
      <c r="T144" s="342"/>
      <c r="U144" s="340"/>
      <c r="V144" s="337"/>
      <c r="W144" s="337"/>
      <c r="X144" s="337"/>
      <c r="Y144" s="337"/>
      <c r="Z144" s="343"/>
      <c r="AA144" s="344"/>
      <c r="AB144" s="345"/>
      <c r="AC144" s="346"/>
      <c r="AD144" s="346"/>
      <c r="AE144" s="342"/>
      <c r="AF144" s="340"/>
      <c r="AG144" s="336"/>
      <c r="AH144" s="337"/>
      <c r="AI144" s="337"/>
      <c r="AJ144" s="337"/>
      <c r="AK144" s="343"/>
      <c r="AL144" s="344"/>
      <c r="AM144" s="345"/>
      <c r="AN144" s="346"/>
      <c r="AO144" s="346"/>
      <c r="AP144" s="342"/>
      <c r="AQ144" s="340"/>
      <c r="AR144" s="336"/>
      <c r="AS144" s="337"/>
      <c r="AT144" s="337"/>
      <c r="AU144" s="337"/>
      <c r="AV144" s="343"/>
      <c r="AW144" s="21"/>
      <c r="AX144" s="21"/>
      <c r="AY144" s="43"/>
      <c r="AZ144" s="94"/>
    </row>
    <row r="145" spans="1:52" ht="39.950000000000003" customHeight="1" outlineLevel="1">
      <c r="A145" s="314" t="str">
        <f>IF(Brukerregistrering!C143="","",Brukerregistrering!C143)</f>
        <v/>
      </c>
      <c r="B145" s="315" t="str">
        <f>IF(Brukerregistrering!F143="","",Brukerregistrering!F143)</f>
        <v/>
      </c>
      <c r="C145" s="316" t="str">
        <f>IF(Brukerregistrering!H143="","",Brukerregistrering!H143)</f>
        <v/>
      </c>
      <c r="D145" s="317"/>
      <c r="E145" s="318"/>
      <c r="F145" s="318"/>
      <c r="G145" s="318"/>
      <c r="H145" s="319"/>
      <c r="I145" s="320"/>
      <c r="J145" s="321"/>
      <c r="K145" s="318"/>
      <c r="L145" s="322"/>
      <c r="M145" s="318"/>
      <c r="N145" s="318"/>
      <c r="O145" s="319"/>
      <c r="P145" s="323"/>
      <c r="Q145" s="324"/>
      <c r="R145" s="325"/>
      <c r="S145" s="325"/>
      <c r="T145" s="326"/>
      <c r="U145" s="321"/>
      <c r="V145" s="318"/>
      <c r="W145" s="318"/>
      <c r="X145" s="318"/>
      <c r="Y145" s="318"/>
      <c r="Z145" s="327"/>
      <c r="AA145" s="328"/>
      <c r="AB145" s="329"/>
      <c r="AC145" s="330"/>
      <c r="AD145" s="330"/>
      <c r="AE145" s="331"/>
      <c r="AF145" s="321"/>
      <c r="AG145" s="318"/>
      <c r="AH145" s="318"/>
      <c r="AI145" s="318"/>
      <c r="AJ145" s="318"/>
      <c r="AK145" s="327"/>
      <c r="AL145" s="328"/>
      <c r="AM145" s="329"/>
      <c r="AN145" s="330"/>
      <c r="AO145" s="330"/>
      <c r="AP145" s="331"/>
      <c r="AQ145" s="321"/>
      <c r="AR145" s="318"/>
      <c r="AS145" s="318"/>
      <c r="AT145" s="318"/>
      <c r="AU145" s="318"/>
      <c r="AV145" s="327"/>
      <c r="AW145" s="21"/>
      <c r="AX145" s="21"/>
      <c r="AY145" s="43"/>
      <c r="AZ145" s="94"/>
    </row>
    <row r="146" spans="1:52" ht="39.950000000000003" customHeight="1" outlineLevel="1">
      <c r="A146" s="332" t="str">
        <f>IF(Brukerregistrering!C144="","",Brukerregistrering!C144)</f>
        <v/>
      </c>
      <c r="B146" s="333" t="str">
        <f>IF(Brukerregistrering!F144="","",Brukerregistrering!F144)</f>
        <v/>
      </c>
      <c r="C146" s="334" t="str">
        <f>IF(Brukerregistrering!H144="","",Brukerregistrering!H144)</f>
        <v/>
      </c>
      <c r="D146" s="335"/>
      <c r="E146" s="336"/>
      <c r="F146" s="337"/>
      <c r="G146" s="337"/>
      <c r="H146" s="338"/>
      <c r="I146" s="339"/>
      <c r="J146" s="340"/>
      <c r="K146" s="336"/>
      <c r="L146" s="336"/>
      <c r="M146" s="337"/>
      <c r="N146" s="337"/>
      <c r="O146" s="338"/>
      <c r="P146" s="341"/>
      <c r="Q146" s="324"/>
      <c r="R146" s="325"/>
      <c r="S146" s="325"/>
      <c r="T146" s="342"/>
      <c r="U146" s="340"/>
      <c r="V146" s="337"/>
      <c r="W146" s="337"/>
      <c r="X146" s="337"/>
      <c r="Y146" s="337"/>
      <c r="Z146" s="343"/>
      <c r="AA146" s="344"/>
      <c r="AB146" s="345"/>
      <c r="AC146" s="346"/>
      <c r="AD146" s="346"/>
      <c r="AE146" s="342"/>
      <c r="AF146" s="340"/>
      <c r="AG146" s="336"/>
      <c r="AH146" s="337"/>
      <c r="AI146" s="337"/>
      <c r="AJ146" s="337"/>
      <c r="AK146" s="343"/>
      <c r="AL146" s="344"/>
      <c r="AM146" s="345"/>
      <c r="AN146" s="346"/>
      <c r="AO146" s="346"/>
      <c r="AP146" s="342"/>
      <c r="AQ146" s="340"/>
      <c r="AR146" s="336"/>
      <c r="AS146" s="337"/>
      <c r="AT146" s="337"/>
      <c r="AU146" s="337"/>
      <c r="AV146" s="343"/>
      <c r="AW146" s="21"/>
      <c r="AX146" s="21"/>
      <c r="AY146" s="43"/>
      <c r="AZ146" s="94"/>
    </row>
    <row r="147" spans="1:52" ht="39.950000000000003" customHeight="1" outlineLevel="1">
      <c r="A147" s="314" t="str">
        <f>IF(Brukerregistrering!C145="","",Brukerregistrering!C145)</f>
        <v/>
      </c>
      <c r="B147" s="315" t="str">
        <f>IF(Brukerregistrering!F145="","",Brukerregistrering!F145)</f>
        <v/>
      </c>
      <c r="C147" s="316" t="str">
        <f>IF(Brukerregistrering!H145="","",Brukerregistrering!H145)</f>
        <v/>
      </c>
      <c r="D147" s="317"/>
      <c r="E147" s="318"/>
      <c r="F147" s="318"/>
      <c r="G147" s="318"/>
      <c r="H147" s="319"/>
      <c r="I147" s="320"/>
      <c r="J147" s="321"/>
      <c r="K147" s="318"/>
      <c r="L147" s="322"/>
      <c r="M147" s="318"/>
      <c r="N147" s="318"/>
      <c r="O147" s="319"/>
      <c r="P147" s="323"/>
      <c r="Q147" s="324"/>
      <c r="R147" s="325"/>
      <c r="S147" s="325"/>
      <c r="T147" s="326"/>
      <c r="U147" s="321"/>
      <c r="V147" s="318"/>
      <c r="W147" s="318"/>
      <c r="X147" s="318"/>
      <c r="Y147" s="318"/>
      <c r="Z147" s="327"/>
      <c r="AA147" s="328"/>
      <c r="AB147" s="329"/>
      <c r="AC147" s="330"/>
      <c r="AD147" s="330"/>
      <c r="AE147" s="331"/>
      <c r="AF147" s="321"/>
      <c r="AG147" s="318"/>
      <c r="AH147" s="318"/>
      <c r="AI147" s="318"/>
      <c r="AJ147" s="318"/>
      <c r="AK147" s="327"/>
      <c r="AL147" s="328"/>
      <c r="AM147" s="329"/>
      <c r="AN147" s="330"/>
      <c r="AO147" s="330"/>
      <c r="AP147" s="331"/>
      <c r="AQ147" s="321"/>
      <c r="AR147" s="318"/>
      <c r="AS147" s="318"/>
      <c r="AT147" s="318"/>
      <c r="AU147" s="318"/>
      <c r="AV147" s="327"/>
      <c r="AW147" s="21"/>
      <c r="AX147" s="21"/>
      <c r="AY147" s="43"/>
      <c r="AZ147" s="94"/>
    </row>
    <row r="148" spans="1:52" ht="39.950000000000003" customHeight="1" outlineLevel="1">
      <c r="A148" s="332" t="str">
        <f>IF(Brukerregistrering!C146="","",Brukerregistrering!C146)</f>
        <v/>
      </c>
      <c r="B148" s="333" t="str">
        <f>IF(Brukerregistrering!F146="","",Brukerregistrering!F146)</f>
        <v/>
      </c>
      <c r="C148" s="334" t="str">
        <f>IF(Brukerregistrering!H146="","",Brukerregistrering!H146)</f>
        <v/>
      </c>
      <c r="D148" s="335"/>
      <c r="E148" s="336"/>
      <c r="F148" s="337"/>
      <c r="G148" s="337"/>
      <c r="H148" s="338"/>
      <c r="I148" s="339"/>
      <c r="J148" s="340"/>
      <c r="K148" s="336"/>
      <c r="L148" s="336"/>
      <c r="M148" s="337"/>
      <c r="N148" s="337"/>
      <c r="O148" s="338"/>
      <c r="P148" s="341"/>
      <c r="Q148" s="324"/>
      <c r="R148" s="325"/>
      <c r="S148" s="325"/>
      <c r="T148" s="342"/>
      <c r="U148" s="340"/>
      <c r="V148" s="337"/>
      <c r="W148" s="337"/>
      <c r="X148" s="337"/>
      <c r="Y148" s="337"/>
      <c r="Z148" s="343"/>
      <c r="AA148" s="344"/>
      <c r="AB148" s="345"/>
      <c r="AC148" s="346"/>
      <c r="AD148" s="346"/>
      <c r="AE148" s="342"/>
      <c r="AF148" s="340"/>
      <c r="AG148" s="336"/>
      <c r="AH148" s="337"/>
      <c r="AI148" s="337"/>
      <c r="AJ148" s="337"/>
      <c r="AK148" s="343"/>
      <c r="AL148" s="344"/>
      <c r="AM148" s="345"/>
      <c r="AN148" s="346"/>
      <c r="AO148" s="346"/>
      <c r="AP148" s="342"/>
      <c r="AQ148" s="340"/>
      <c r="AR148" s="336"/>
      <c r="AS148" s="337"/>
      <c r="AT148" s="337"/>
      <c r="AU148" s="337"/>
      <c r="AV148" s="343"/>
      <c r="AW148" s="21"/>
      <c r="AX148" s="21"/>
      <c r="AY148" s="43"/>
      <c r="AZ148" s="94"/>
    </row>
    <row r="149" spans="1:52" ht="39.950000000000003" customHeight="1" outlineLevel="1">
      <c r="A149" s="314" t="str">
        <f>IF(Brukerregistrering!C147="","",Brukerregistrering!C147)</f>
        <v/>
      </c>
      <c r="B149" s="315" t="str">
        <f>IF(Brukerregistrering!F147="","",Brukerregistrering!F147)</f>
        <v/>
      </c>
      <c r="C149" s="316" t="str">
        <f>IF(Brukerregistrering!H147="","",Brukerregistrering!H147)</f>
        <v/>
      </c>
      <c r="D149" s="317"/>
      <c r="E149" s="318"/>
      <c r="F149" s="318"/>
      <c r="G149" s="318"/>
      <c r="H149" s="319"/>
      <c r="I149" s="320"/>
      <c r="J149" s="321"/>
      <c r="K149" s="318"/>
      <c r="L149" s="322"/>
      <c r="M149" s="318"/>
      <c r="N149" s="318"/>
      <c r="O149" s="319"/>
      <c r="P149" s="323"/>
      <c r="Q149" s="324"/>
      <c r="R149" s="325"/>
      <c r="S149" s="325"/>
      <c r="T149" s="326"/>
      <c r="U149" s="321"/>
      <c r="V149" s="318"/>
      <c r="W149" s="318"/>
      <c r="X149" s="318"/>
      <c r="Y149" s="318"/>
      <c r="Z149" s="327"/>
      <c r="AA149" s="328"/>
      <c r="AB149" s="329"/>
      <c r="AC149" s="330"/>
      <c r="AD149" s="330"/>
      <c r="AE149" s="331"/>
      <c r="AF149" s="321"/>
      <c r="AG149" s="318"/>
      <c r="AH149" s="318"/>
      <c r="AI149" s="318"/>
      <c r="AJ149" s="318"/>
      <c r="AK149" s="327"/>
      <c r="AL149" s="328"/>
      <c r="AM149" s="329"/>
      <c r="AN149" s="330"/>
      <c r="AO149" s="330"/>
      <c r="AP149" s="331"/>
      <c r="AQ149" s="321"/>
      <c r="AR149" s="318"/>
      <c r="AS149" s="318"/>
      <c r="AT149" s="318"/>
      <c r="AU149" s="318"/>
      <c r="AV149" s="327"/>
      <c r="AW149" s="21"/>
      <c r="AX149" s="21"/>
      <c r="AY149" s="43"/>
      <c r="AZ149" s="94"/>
    </row>
    <row r="150" spans="1:52" ht="39.950000000000003" customHeight="1" outlineLevel="1">
      <c r="A150" s="332" t="str">
        <f>IF(Brukerregistrering!C148="","",Brukerregistrering!C148)</f>
        <v/>
      </c>
      <c r="B150" s="333" t="str">
        <f>IF(Brukerregistrering!F148="","",Brukerregistrering!F148)</f>
        <v/>
      </c>
      <c r="C150" s="334" t="str">
        <f>IF(Brukerregistrering!H148="","",Brukerregistrering!H148)</f>
        <v/>
      </c>
      <c r="D150" s="335"/>
      <c r="E150" s="336"/>
      <c r="F150" s="337"/>
      <c r="G150" s="337"/>
      <c r="H150" s="338"/>
      <c r="I150" s="339"/>
      <c r="J150" s="340"/>
      <c r="K150" s="336"/>
      <c r="L150" s="336"/>
      <c r="M150" s="337"/>
      <c r="N150" s="337"/>
      <c r="O150" s="338"/>
      <c r="P150" s="341"/>
      <c r="Q150" s="324"/>
      <c r="R150" s="325"/>
      <c r="S150" s="325"/>
      <c r="T150" s="342"/>
      <c r="U150" s="340"/>
      <c r="V150" s="337"/>
      <c r="W150" s="337"/>
      <c r="X150" s="337"/>
      <c r="Y150" s="337"/>
      <c r="Z150" s="343"/>
      <c r="AA150" s="344"/>
      <c r="AB150" s="345"/>
      <c r="AC150" s="346"/>
      <c r="AD150" s="346"/>
      <c r="AE150" s="342"/>
      <c r="AF150" s="340"/>
      <c r="AG150" s="336"/>
      <c r="AH150" s="337"/>
      <c r="AI150" s="337"/>
      <c r="AJ150" s="337"/>
      <c r="AK150" s="343"/>
      <c r="AL150" s="344"/>
      <c r="AM150" s="345"/>
      <c r="AN150" s="346"/>
      <c r="AO150" s="346"/>
      <c r="AP150" s="342"/>
      <c r="AQ150" s="340"/>
      <c r="AR150" s="336"/>
      <c r="AS150" s="337"/>
      <c r="AT150" s="337"/>
      <c r="AU150" s="337"/>
      <c r="AV150" s="343"/>
      <c r="AW150" s="21"/>
      <c r="AX150" s="21"/>
      <c r="AY150" s="43"/>
      <c r="AZ150" s="94"/>
    </row>
    <row r="151" spans="1:52" ht="39.950000000000003" customHeight="1" outlineLevel="1">
      <c r="A151" s="314" t="str">
        <f>IF(Brukerregistrering!C149="","",Brukerregistrering!C149)</f>
        <v/>
      </c>
      <c r="B151" s="315" t="str">
        <f>IF(Brukerregistrering!F149="","",Brukerregistrering!F149)</f>
        <v/>
      </c>
      <c r="C151" s="316" t="str">
        <f>IF(Brukerregistrering!H149="","",Brukerregistrering!H149)</f>
        <v/>
      </c>
      <c r="D151" s="317"/>
      <c r="E151" s="318"/>
      <c r="F151" s="318"/>
      <c r="G151" s="318"/>
      <c r="H151" s="319"/>
      <c r="I151" s="320"/>
      <c r="J151" s="321"/>
      <c r="K151" s="318"/>
      <c r="L151" s="322"/>
      <c r="M151" s="318"/>
      <c r="N151" s="318"/>
      <c r="O151" s="319"/>
      <c r="P151" s="323"/>
      <c r="Q151" s="324"/>
      <c r="R151" s="325"/>
      <c r="S151" s="325"/>
      <c r="T151" s="326"/>
      <c r="U151" s="321"/>
      <c r="V151" s="318"/>
      <c r="W151" s="318"/>
      <c r="X151" s="318"/>
      <c r="Y151" s="318"/>
      <c r="Z151" s="327"/>
      <c r="AA151" s="328"/>
      <c r="AB151" s="329"/>
      <c r="AC151" s="330"/>
      <c r="AD151" s="330"/>
      <c r="AE151" s="331"/>
      <c r="AF151" s="321"/>
      <c r="AG151" s="318"/>
      <c r="AH151" s="318"/>
      <c r="AI151" s="318"/>
      <c r="AJ151" s="318"/>
      <c r="AK151" s="327"/>
      <c r="AL151" s="328"/>
      <c r="AM151" s="329"/>
      <c r="AN151" s="330"/>
      <c r="AO151" s="330"/>
      <c r="AP151" s="331"/>
      <c r="AQ151" s="321"/>
      <c r="AR151" s="318"/>
      <c r="AS151" s="318"/>
      <c r="AT151" s="318"/>
      <c r="AU151" s="318"/>
      <c r="AV151" s="327"/>
      <c r="AW151" s="21"/>
      <c r="AX151" s="21"/>
      <c r="AY151" s="43"/>
      <c r="AZ151" s="94"/>
    </row>
    <row r="152" spans="1:52" ht="39.950000000000003" customHeight="1" outlineLevel="1">
      <c r="A152" s="332" t="str">
        <f>IF(Brukerregistrering!C150="","",Brukerregistrering!C150)</f>
        <v/>
      </c>
      <c r="B152" s="333" t="str">
        <f>IF(Brukerregistrering!F150="","",Brukerregistrering!F150)</f>
        <v/>
      </c>
      <c r="C152" s="334" t="str">
        <f>IF(Brukerregistrering!H150="","",Brukerregistrering!H150)</f>
        <v/>
      </c>
      <c r="D152" s="335"/>
      <c r="E152" s="336"/>
      <c r="F152" s="337"/>
      <c r="G152" s="337"/>
      <c r="H152" s="338"/>
      <c r="I152" s="339"/>
      <c r="J152" s="340"/>
      <c r="K152" s="336"/>
      <c r="L152" s="336"/>
      <c r="M152" s="337"/>
      <c r="N152" s="337"/>
      <c r="O152" s="338"/>
      <c r="P152" s="341"/>
      <c r="Q152" s="324"/>
      <c r="R152" s="325"/>
      <c r="S152" s="325"/>
      <c r="T152" s="342"/>
      <c r="U152" s="340"/>
      <c r="V152" s="337"/>
      <c r="W152" s="337"/>
      <c r="X152" s="337"/>
      <c r="Y152" s="337"/>
      <c r="Z152" s="343"/>
      <c r="AA152" s="344"/>
      <c r="AB152" s="345"/>
      <c r="AC152" s="346"/>
      <c r="AD152" s="346"/>
      <c r="AE152" s="342"/>
      <c r="AF152" s="340"/>
      <c r="AG152" s="336"/>
      <c r="AH152" s="337"/>
      <c r="AI152" s="337"/>
      <c r="AJ152" s="337"/>
      <c r="AK152" s="343"/>
      <c r="AL152" s="344"/>
      <c r="AM152" s="345"/>
      <c r="AN152" s="346"/>
      <c r="AO152" s="346"/>
      <c r="AP152" s="342"/>
      <c r="AQ152" s="340"/>
      <c r="AR152" s="336"/>
      <c r="AS152" s="337"/>
      <c r="AT152" s="337"/>
      <c r="AU152" s="337"/>
      <c r="AV152" s="343"/>
      <c r="AW152" s="21"/>
      <c r="AX152" s="21"/>
      <c r="AY152" s="43"/>
      <c r="AZ152" s="94"/>
    </row>
    <row r="153" spans="1:52" ht="39.950000000000003" customHeight="1" outlineLevel="1">
      <c r="A153" s="314" t="str">
        <f>IF(Brukerregistrering!C151="","",Brukerregistrering!C151)</f>
        <v/>
      </c>
      <c r="B153" s="315" t="str">
        <f>IF(Brukerregistrering!F151="","",Brukerregistrering!F151)</f>
        <v/>
      </c>
      <c r="C153" s="316" t="str">
        <f>IF(Brukerregistrering!H151="","",Brukerregistrering!H151)</f>
        <v/>
      </c>
      <c r="D153" s="317"/>
      <c r="E153" s="318"/>
      <c r="F153" s="318"/>
      <c r="G153" s="318"/>
      <c r="H153" s="319"/>
      <c r="I153" s="320"/>
      <c r="J153" s="321"/>
      <c r="K153" s="318"/>
      <c r="L153" s="322"/>
      <c r="M153" s="318"/>
      <c r="N153" s="318"/>
      <c r="O153" s="319"/>
      <c r="P153" s="323"/>
      <c r="Q153" s="324"/>
      <c r="R153" s="325"/>
      <c r="S153" s="325"/>
      <c r="T153" s="326"/>
      <c r="U153" s="321"/>
      <c r="V153" s="318"/>
      <c r="W153" s="318"/>
      <c r="X153" s="318"/>
      <c r="Y153" s="318"/>
      <c r="Z153" s="327"/>
      <c r="AA153" s="328"/>
      <c r="AB153" s="329"/>
      <c r="AC153" s="330"/>
      <c r="AD153" s="330"/>
      <c r="AE153" s="331"/>
      <c r="AF153" s="321"/>
      <c r="AG153" s="318"/>
      <c r="AH153" s="318"/>
      <c r="AI153" s="318"/>
      <c r="AJ153" s="318"/>
      <c r="AK153" s="327"/>
      <c r="AL153" s="328"/>
      <c r="AM153" s="329"/>
      <c r="AN153" s="330"/>
      <c r="AO153" s="330"/>
      <c r="AP153" s="331"/>
      <c r="AQ153" s="321"/>
      <c r="AR153" s="318"/>
      <c r="AS153" s="318"/>
      <c r="AT153" s="318"/>
      <c r="AU153" s="318"/>
      <c r="AV153" s="327"/>
      <c r="AW153" s="21"/>
      <c r="AX153" s="21"/>
      <c r="AY153" s="43"/>
      <c r="AZ153" s="94"/>
    </row>
    <row r="154" spans="1:52" ht="39.950000000000003" customHeight="1" outlineLevel="1">
      <c r="A154" s="332" t="str">
        <f>IF(Brukerregistrering!C152="","",Brukerregistrering!C152)</f>
        <v/>
      </c>
      <c r="B154" s="333" t="str">
        <f>IF(Brukerregistrering!F152="","",Brukerregistrering!F152)</f>
        <v/>
      </c>
      <c r="C154" s="334" t="str">
        <f>IF(Brukerregistrering!H152="","",Brukerregistrering!H152)</f>
        <v/>
      </c>
      <c r="D154" s="335"/>
      <c r="E154" s="336"/>
      <c r="F154" s="337"/>
      <c r="G154" s="337"/>
      <c r="H154" s="338"/>
      <c r="I154" s="339"/>
      <c r="J154" s="340"/>
      <c r="K154" s="336"/>
      <c r="L154" s="336"/>
      <c r="M154" s="337"/>
      <c r="N154" s="337"/>
      <c r="O154" s="338"/>
      <c r="P154" s="341"/>
      <c r="Q154" s="324"/>
      <c r="R154" s="325"/>
      <c r="S154" s="325"/>
      <c r="T154" s="342"/>
      <c r="U154" s="340"/>
      <c r="V154" s="337"/>
      <c r="W154" s="337"/>
      <c r="X154" s="337"/>
      <c r="Y154" s="337"/>
      <c r="Z154" s="343"/>
      <c r="AA154" s="344"/>
      <c r="AB154" s="345"/>
      <c r="AC154" s="346"/>
      <c r="AD154" s="346"/>
      <c r="AE154" s="342"/>
      <c r="AF154" s="340"/>
      <c r="AG154" s="336"/>
      <c r="AH154" s="337"/>
      <c r="AI154" s="337"/>
      <c r="AJ154" s="337"/>
      <c r="AK154" s="343"/>
      <c r="AL154" s="344"/>
      <c r="AM154" s="345"/>
      <c r="AN154" s="346"/>
      <c r="AO154" s="346"/>
      <c r="AP154" s="342"/>
      <c r="AQ154" s="340"/>
      <c r="AR154" s="336"/>
      <c r="AS154" s="337"/>
      <c r="AT154" s="337"/>
      <c r="AU154" s="337"/>
      <c r="AV154" s="343"/>
      <c r="AW154" s="21"/>
      <c r="AX154" s="21"/>
      <c r="AY154" s="43"/>
      <c r="AZ154" s="94"/>
    </row>
    <row r="155" spans="1:52" ht="39.950000000000003" customHeight="1" outlineLevel="1">
      <c r="A155" s="314" t="str">
        <f>IF(Brukerregistrering!C153="","",Brukerregistrering!C153)</f>
        <v/>
      </c>
      <c r="B155" s="315" t="str">
        <f>IF(Brukerregistrering!F153="","",Brukerregistrering!F153)</f>
        <v/>
      </c>
      <c r="C155" s="316" t="str">
        <f>IF(Brukerregistrering!H153="","",Brukerregistrering!H153)</f>
        <v/>
      </c>
      <c r="D155" s="317"/>
      <c r="E155" s="318"/>
      <c r="F155" s="318"/>
      <c r="G155" s="318"/>
      <c r="H155" s="319"/>
      <c r="I155" s="320"/>
      <c r="J155" s="321"/>
      <c r="K155" s="318"/>
      <c r="L155" s="322"/>
      <c r="M155" s="318"/>
      <c r="N155" s="318"/>
      <c r="O155" s="319"/>
      <c r="P155" s="323"/>
      <c r="Q155" s="324"/>
      <c r="R155" s="325"/>
      <c r="S155" s="325"/>
      <c r="T155" s="326"/>
      <c r="U155" s="321"/>
      <c r="V155" s="318"/>
      <c r="W155" s="318"/>
      <c r="X155" s="318"/>
      <c r="Y155" s="318"/>
      <c r="Z155" s="327"/>
      <c r="AA155" s="328"/>
      <c r="AB155" s="329"/>
      <c r="AC155" s="330"/>
      <c r="AD155" s="330"/>
      <c r="AE155" s="331"/>
      <c r="AF155" s="321"/>
      <c r="AG155" s="318"/>
      <c r="AH155" s="318"/>
      <c r="AI155" s="318"/>
      <c r="AJ155" s="318"/>
      <c r="AK155" s="327"/>
      <c r="AL155" s="328"/>
      <c r="AM155" s="329"/>
      <c r="AN155" s="330"/>
      <c r="AO155" s="330"/>
      <c r="AP155" s="331"/>
      <c r="AQ155" s="321"/>
      <c r="AR155" s="318"/>
      <c r="AS155" s="318"/>
      <c r="AT155" s="318"/>
      <c r="AU155" s="318"/>
      <c r="AV155" s="327"/>
      <c r="AW155" s="21"/>
      <c r="AX155" s="21"/>
      <c r="AY155" s="43"/>
      <c r="AZ155" s="94"/>
    </row>
    <row r="156" spans="1:52" ht="39.950000000000003" customHeight="1" outlineLevel="1">
      <c r="A156" s="332" t="str">
        <f>IF(Brukerregistrering!C154="","",Brukerregistrering!C154)</f>
        <v/>
      </c>
      <c r="B156" s="333" t="str">
        <f>IF(Brukerregistrering!F154="","",Brukerregistrering!F154)</f>
        <v/>
      </c>
      <c r="C156" s="334" t="str">
        <f>IF(Brukerregistrering!H154="","",Brukerregistrering!H154)</f>
        <v/>
      </c>
      <c r="D156" s="335"/>
      <c r="E156" s="336"/>
      <c r="F156" s="337"/>
      <c r="G156" s="337"/>
      <c r="H156" s="338"/>
      <c r="I156" s="339"/>
      <c r="J156" s="340"/>
      <c r="K156" s="336"/>
      <c r="L156" s="336"/>
      <c r="M156" s="337"/>
      <c r="N156" s="337"/>
      <c r="O156" s="338"/>
      <c r="P156" s="341"/>
      <c r="Q156" s="324"/>
      <c r="R156" s="325"/>
      <c r="S156" s="325"/>
      <c r="T156" s="342"/>
      <c r="U156" s="340"/>
      <c r="V156" s="337"/>
      <c r="W156" s="337"/>
      <c r="X156" s="337"/>
      <c r="Y156" s="337"/>
      <c r="Z156" s="343"/>
      <c r="AA156" s="344"/>
      <c r="AB156" s="345"/>
      <c r="AC156" s="346"/>
      <c r="AD156" s="346"/>
      <c r="AE156" s="342"/>
      <c r="AF156" s="340"/>
      <c r="AG156" s="336"/>
      <c r="AH156" s="337"/>
      <c r="AI156" s="337"/>
      <c r="AJ156" s="337"/>
      <c r="AK156" s="343"/>
      <c r="AL156" s="344"/>
      <c r="AM156" s="345"/>
      <c r="AN156" s="346"/>
      <c r="AO156" s="346"/>
      <c r="AP156" s="342"/>
      <c r="AQ156" s="340"/>
      <c r="AR156" s="336"/>
      <c r="AS156" s="337"/>
      <c r="AT156" s="337"/>
      <c r="AU156" s="337"/>
      <c r="AV156" s="343"/>
      <c r="AW156" s="21"/>
      <c r="AX156" s="21"/>
      <c r="AY156" s="43"/>
      <c r="AZ156" s="94"/>
    </row>
    <row r="157" spans="1:52" ht="39.950000000000003" customHeight="1" outlineLevel="1">
      <c r="A157" s="314" t="str">
        <f>IF(Brukerregistrering!C155="","",Brukerregistrering!C155)</f>
        <v/>
      </c>
      <c r="B157" s="315" t="str">
        <f>IF(Brukerregistrering!F155="","",Brukerregistrering!F155)</f>
        <v/>
      </c>
      <c r="C157" s="316" t="str">
        <f>IF(Brukerregistrering!H155="","",Brukerregistrering!H155)</f>
        <v/>
      </c>
      <c r="D157" s="317"/>
      <c r="E157" s="318"/>
      <c r="F157" s="318"/>
      <c r="G157" s="318"/>
      <c r="H157" s="319"/>
      <c r="I157" s="320"/>
      <c r="J157" s="321"/>
      <c r="K157" s="318"/>
      <c r="L157" s="322"/>
      <c r="M157" s="318"/>
      <c r="N157" s="318"/>
      <c r="O157" s="319"/>
      <c r="P157" s="323"/>
      <c r="Q157" s="324"/>
      <c r="R157" s="325"/>
      <c r="S157" s="325"/>
      <c r="T157" s="326"/>
      <c r="U157" s="321"/>
      <c r="V157" s="318"/>
      <c r="W157" s="318"/>
      <c r="X157" s="318"/>
      <c r="Y157" s="318"/>
      <c r="Z157" s="327"/>
      <c r="AA157" s="328"/>
      <c r="AB157" s="329"/>
      <c r="AC157" s="330"/>
      <c r="AD157" s="330"/>
      <c r="AE157" s="331"/>
      <c r="AF157" s="321"/>
      <c r="AG157" s="318"/>
      <c r="AH157" s="318"/>
      <c r="AI157" s="318"/>
      <c r="AJ157" s="318"/>
      <c r="AK157" s="327"/>
      <c r="AL157" s="328"/>
      <c r="AM157" s="329"/>
      <c r="AN157" s="330"/>
      <c r="AO157" s="330"/>
      <c r="AP157" s="331"/>
      <c r="AQ157" s="321"/>
      <c r="AR157" s="318"/>
      <c r="AS157" s="318"/>
      <c r="AT157" s="318"/>
      <c r="AU157" s="318"/>
      <c r="AV157" s="327"/>
      <c r="AW157" s="21"/>
      <c r="AX157" s="21"/>
      <c r="AY157" s="43"/>
      <c r="AZ157" s="94"/>
    </row>
    <row r="158" spans="1:52" ht="39.950000000000003" customHeight="1" outlineLevel="1">
      <c r="A158" s="332" t="str">
        <f>IF(Brukerregistrering!C156="","",Brukerregistrering!C156)</f>
        <v/>
      </c>
      <c r="B158" s="333" t="str">
        <f>IF(Brukerregistrering!F156="","",Brukerregistrering!F156)</f>
        <v/>
      </c>
      <c r="C158" s="334" t="str">
        <f>IF(Brukerregistrering!H156="","",Brukerregistrering!H156)</f>
        <v/>
      </c>
      <c r="D158" s="335"/>
      <c r="E158" s="336"/>
      <c r="F158" s="337"/>
      <c r="G158" s="337"/>
      <c r="H158" s="338"/>
      <c r="I158" s="339"/>
      <c r="J158" s="340"/>
      <c r="K158" s="336"/>
      <c r="L158" s="336"/>
      <c r="M158" s="337"/>
      <c r="N158" s="337"/>
      <c r="O158" s="338"/>
      <c r="P158" s="341"/>
      <c r="Q158" s="324"/>
      <c r="R158" s="325"/>
      <c r="S158" s="325"/>
      <c r="T158" s="342"/>
      <c r="U158" s="340"/>
      <c r="V158" s="337"/>
      <c r="W158" s="337"/>
      <c r="X158" s="337"/>
      <c r="Y158" s="337"/>
      <c r="Z158" s="343"/>
      <c r="AA158" s="344"/>
      <c r="AB158" s="345"/>
      <c r="AC158" s="346"/>
      <c r="AD158" s="346"/>
      <c r="AE158" s="342"/>
      <c r="AF158" s="340"/>
      <c r="AG158" s="336"/>
      <c r="AH158" s="337"/>
      <c r="AI158" s="337"/>
      <c r="AJ158" s="337"/>
      <c r="AK158" s="343"/>
      <c r="AL158" s="344"/>
      <c r="AM158" s="345"/>
      <c r="AN158" s="346"/>
      <c r="AO158" s="346"/>
      <c r="AP158" s="342"/>
      <c r="AQ158" s="340"/>
      <c r="AR158" s="336"/>
      <c r="AS158" s="337"/>
      <c r="AT158" s="337"/>
      <c r="AU158" s="337"/>
      <c r="AV158" s="343"/>
      <c r="AW158" s="21"/>
      <c r="AX158" s="21"/>
      <c r="AY158" s="43"/>
      <c r="AZ158" s="94"/>
    </row>
    <row r="159" spans="1:52" ht="39.950000000000003" customHeight="1" outlineLevel="1">
      <c r="A159" s="314" t="str">
        <f>IF(Brukerregistrering!C157="","",Brukerregistrering!C157)</f>
        <v/>
      </c>
      <c r="B159" s="315" t="str">
        <f>IF(Brukerregistrering!F157="","",Brukerregistrering!F157)</f>
        <v/>
      </c>
      <c r="C159" s="316" t="str">
        <f>IF(Brukerregistrering!H157="","",Brukerregistrering!H157)</f>
        <v/>
      </c>
      <c r="D159" s="317"/>
      <c r="E159" s="318"/>
      <c r="F159" s="318"/>
      <c r="G159" s="318"/>
      <c r="H159" s="319"/>
      <c r="I159" s="320"/>
      <c r="J159" s="321"/>
      <c r="K159" s="318"/>
      <c r="L159" s="322"/>
      <c r="M159" s="318"/>
      <c r="N159" s="318"/>
      <c r="O159" s="319"/>
      <c r="P159" s="323"/>
      <c r="Q159" s="324"/>
      <c r="R159" s="325"/>
      <c r="S159" s="325"/>
      <c r="T159" s="326"/>
      <c r="U159" s="321"/>
      <c r="V159" s="318"/>
      <c r="W159" s="318"/>
      <c r="X159" s="318"/>
      <c r="Y159" s="318"/>
      <c r="Z159" s="327"/>
      <c r="AA159" s="328"/>
      <c r="AB159" s="329"/>
      <c r="AC159" s="330"/>
      <c r="AD159" s="330"/>
      <c r="AE159" s="331"/>
      <c r="AF159" s="321"/>
      <c r="AG159" s="318"/>
      <c r="AH159" s="318"/>
      <c r="AI159" s="318"/>
      <c r="AJ159" s="318"/>
      <c r="AK159" s="327"/>
      <c r="AL159" s="328"/>
      <c r="AM159" s="329"/>
      <c r="AN159" s="330"/>
      <c r="AO159" s="330"/>
      <c r="AP159" s="331"/>
      <c r="AQ159" s="321"/>
      <c r="AR159" s="318"/>
      <c r="AS159" s="318"/>
      <c r="AT159" s="318"/>
      <c r="AU159" s="318"/>
      <c r="AV159" s="327"/>
      <c r="AW159" s="21"/>
      <c r="AX159" s="21"/>
      <c r="AY159" s="43"/>
      <c r="AZ159" s="94"/>
    </row>
    <row r="160" spans="1:52" ht="39.950000000000003" customHeight="1" outlineLevel="1">
      <c r="A160" s="332" t="str">
        <f>IF(Brukerregistrering!C158="","",Brukerregistrering!C158)</f>
        <v/>
      </c>
      <c r="B160" s="333" t="str">
        <f>IF(Brukerregistrering!F158="","",Brukerregistrering!F158)</f>
        <v/>
      </c>
      <c r="C160" s="334" t="str">
        <f>IF(Brukerregistrering!H158="","",Brukerregistrering!H158)</f>
        <v/>
      </c>
      <c r="D160" s="335"/>
      <c r="E160" s="336"/>
      <c r="F160" s="337"/>
      <c r="G160" s="337"/>
      <c r="H160" s="338"/>
      <c r="I160" s="339"/>
      <c r="J160" s="340"/>
      <c r="K160" s="336"/>
      <c r="L160" s="336"/>
      <c r="M160" s="337"/>
      <c r="N160" s="337"/>
      <c r="O160" s="338"/>
      <c r="P160" s="341"/>
      <c r="Q160" s="324"/>
      <c r="R160" s="325"/>
      <c r="S160" s="325"/>
      <c r="T160" s="342"/>
      <c r="U160" s="340"/>
      <c r="V160" s="337"/>
      <c r="W160" s="337"/>
      <c r="X160" s="337"/>
      <c r="Y160" s="337"/>
      <c r="Z160" s="343"/>
      <c r="AA160" s="344"/>
      <c r="AB160" s="345"/>
      <c r="AC160" s="346"/>
      <c r="AD160" s="346"/>
      <c r="AE160" s="342"/>
      <c r="AF160" s="340"/>
      <c r="AG160" s="336"/>
      <c r="AH160" s="337"/>
      <c r="AI160" s="337"/>
      <c r="AJ160" s="337"/>
      <c r="AK160" s="343"/>
      <c r="AL160" s="344"/>
      <c r="AM160" s="345"/>
      <c r="AN160" s="346"/>
      <c r="AO160" s="346"/>
      <c r="AP160" s="342"/>
      <c r="AQ160" s="340"/>
      <c r="AR160" s="336"/>
      <c r="AS160" s="337"/>
      <c r="AT160" s="337"/>
      <c r="AU160" s="337"/>
      <c r="AV160" s="343"/>
      <c r="AW160" s="21"/>
      <c r="AX160" s="21"/>
      <c r="AY160" s="43"/>
      <c r="AZ160" s="94"/>
    </row>
    <row r="161" spans="1:52" ht="39.950000000000003" customHeight="1" outlineLevel="1">
      <c r="A161" s="314" t="str">
        <f>IF(Brukerregistrering!C159="","",Brukerregistrering!C159)</f>
        <v/>
      </c>
      <c r="B161" s="315" t="str">
        <f>IF(Brukerregistrering!F159="","",Brukerregistrering!F159)</f>
        <v/>
      </c>
      <c r="C161" s="316" t="str">
        <f>IF(Brukerregistrering!H159="","",Brukerregistrering!H159)</f>
        <v/>
      </c>
      <c r="D161" s="317"/>
      <c r="E161" s="318"/>
      <c r="F161" s="318"/>
      <c r="G161" s="318"/>
      <c r="H161" s="319"/>
      <c r="I161" s="320"/>
      <c r="J161" s="321"/>
      <c r="K161" s="318"/>
      <c r="L161" s="322"/>
      <c r="M161" s="318"/>
      <c r="N161" s="318"/>
      <c r="O161" s="319"/>
      <c r="P161" s="323"/>
      <c r="Q161" s="324"/>
      <c r="R161" s="325"/>
      <c r="S161" s="325"/>
      <c r="T161" s="326"/>
      <c r="U161" s="321"/>
      <c r="V161" s="318"/>
      <c r="W161" s="318"/>
      <c r="X161" s="318"/>
      <c r="Y161" s="318"/>
      <c r="Z161" s="327"/>
      <c r="AA161" s="328"/>
      <c r="AB161" s="329"/>
      <c r="AC161" s="330"/>
      <c r="AD161" s="330"/>
      <c r="AE161" s="331"/>
      <c r="AF161" s="321"/>
      <c r="AG161" s="318"/>
      <c r="AH161" s="318"/>
      <c r="AI161" s="318"/>
      <c r="AJ161" s="318"/>
      <c r="AK161" s="327"/>
      <c r="AL161" s="328"/>
      <c r="AM161" s="329"/>
      <c r="AN161" s="330"/>
      <c r="AO161" s="330"/>
      <c r="AP161" s="331"/>
      <c r="AQ161" s="321"/>
      <c r="AR161" s="318"/>
      <c r="AS161" s="318"/>
      <c r="AT161" s="318"/>
      <c r="AU161" s="318"/>
      <c r="AV161" s="327"/>
      <c r="AW161" s="21"/>
      <c r="AX161" s="21"/>
      <c r="AY161" s="43"/>
      <c r="AZ161" s="94"/>
    </row>
    <row r="162" spans="1:52" ht="39.950000000000003" customHeight="1" outlineLevel="1">
      <c r="A162" s="332" t="str">
        <f>IF(Brukerregistrering!C160="","",Brukerregistrering!C160)</f>
        <v/>
      </c>
      <c r="B162" s="333" t="str">
        <f>IF(Brukerregistrering!F160="","",Brukerregistrering!F160)</f>
        <v/>
      </c>
      <c r="C162" s="334" t="str">
        <f>IF(Brukerregistrering!H160="","",Brukerregistrering!H160)</f>
        <v/>
      </c>
      <c r="D162" s="335"/>
      <c r="E162" s="336"/>
      <c r="F162" s="337"/>
      <c r="G162" s="337"/>
      <c r="H162" s="338"/>
      <c r="I162" s="339"/>
      <c r="J162" s="340"/>
      <c r="K162" s="336"/>
      <c r="L162" s="336"/>
      <c r="M162" s="337"/>
      <c r="N162" s="337"/>
      <c r="O162" s="338"/>
      <c r="P162" s="341"/>
      <c r="Q162" s="324"/>
      <c r="R162" s="325"/>
      <c r="S162" s="325"/>
      <c r="T162" s="342"/>
      <c r="U162" s="340"/>
      <c r="V162" s="337"/>
      <c r="W162" s="337"/>
      <c r="X162" s="337"/>
      <c r="Y162" s="337"/>
      <c r="Z162" s="343"/>
      <c r="AA162" s="344"/>
      <c r="AB162" s="345"/>
      <c r="AC162" s="346"/>
      <c r="AD162" s="346"/>
      <c r="AE162" s="342"/>
      <c r="AF162" s="340"/>
      <c r="AG162" s="336"/>
      <c r="AH162" s="337"/>
      <c r="AI162" s="337"/>
      <c r="AJ162" s="337"/>
      <c r="AK162" s="343"/>
      <c r="AL162" s="344"/>
      <c r="AM162" s="345"/>
      <c r="AN162" s="346"/>
      <c r="AO162" s="346"/>
      <c r="AP162" s="342"/>
      <c r="AQ162" s="340"/>
      <c r="AR162" s="336"/>
      <c r="AS162" s="337"/>
      <c r="AT162" s="337"/>
      <c r="AU162" s="337"/>
      <c r="AV162" s="343"/>
      <c r="AW162" s="21"/>
      <c r="AX162" s="21"/>
      <c r="AY162" s="43"/>
      <c r="AZ162" s="94"/>
    </row>
    <row r="163" spans="1:52" ht="39.950000000000003" customHeight="1" outlineLevel="1">
      <c r="A163" s="314" t="str">
        <f>IF(Brukerregistrering!C161="","",Brukerregistrering!C161)</f>
        <v/>
      </c>
      <c r="B163" s="315" t="str">
        <f>IF(Brukerregistrering!F161="","",Brukerregistrering!F161)</f>
        <v/>
      </c>
      <c r="C163" s="316" t="str">
        <f>IF(Brukerregistrering!H161="","",Brukerregistrering!H161)</f>
        <v/>
      </c>
      <c r="D163" s="317"/>
      <c r="E163" s="318"/>
      <c r="F163" s="318"/>
      <c r="G163" s="318"/>
      <c r="H163" s="319"/>
      <c r="I163" s="320"/>
      <c r="J163" s="321"/>
      <c r="K163" s="318"/>
      <c r="L163" s="322"/>
      <c r="M163" s="318"/>
      <c r="N163" s="318"/>
      <c r="O163" s="319"/>
      <c r="P163" s="323"/>
      <c r="Q163" s="324"/>
      <c r="R163" s="325"/>
      <c r="S163" s="325"/>
      <c r="T163" s="326"/>
      <c r="U163" s="321"/>
      <c r="V163" s="318"/>
      <c r="W163" s="318"/>
      <c r="X163" s="318"/>
      <c r="Y163" s="318"/>
      <c r="Z163" s="327"/>
      <c r="AA163" s="328"/>
      <c r="AB163" s="329"/>
      <c r="AC163" s="330"/>
      <c r="AD163" s="330"/>
      <c r="AE163" s="331"/>
      <c r="AF163" s="321"/>
      <c r="AG163" s="318"/>
      <c r="AH163" s="318"/>
      <c r="AI163" s="318"/>
      <c r="AJ163" s="318"/>
      <c r="AK163" s="327"/>
      <c r="AL163" s="328"/>
      <c r="AM163" s="329"/>
      <c r="AN163" s="330"/>
      <c r="AO163" s="330"/>
      <c r="AP163" s="331"/>
      <c r="AQ163" s="321"/>
      <c r="AR163" s="318"/>
      <c r="AS163" s="318"/>
      <c r="AT163" s="318"/>
      <c r="AU163" s="318"/>
      <c r="AV163" s="327"/>
      <c r="AW163" s="21"/>
      <c r="AX163" s="21"/>
      <c r="AY163" s="43"/>
      <c r="AZ163" s="94"/>
    </row>
    <row r="164" spans="1:52" ht="39.950000000000003" customHeight="1" outlineLevel="1">
      <c r="A164" s="332" t="str">
        <f>IF(Brukerregistrering!C162="","",Brukerregistrering!C162)</f>
        <v/>
      </c>
      <c r="B164" s="333" t="str">
        <f>IF(Brukerregistrering!F162="","",Brukerregistrering!F162)</f>
        <v/>
      </c>
      <c r="C164" s="334" t="str">
        <f>IF(Brukerregistrering!H162="","",Brukerregistrering!H162)</f>
        <v/>
      </c>
      <c r="D164" s="335"/>
      <c r="E164" s="336"/>
      <c r="F164" s="337"/>
      <c r="G164" s="337"/>
      <c r="H164" s="338"/>
      <c r="I164" s="339"/>
      <c r="J164" s="340"/>
      <c r="K164" s="336"/>
      <c r="L164" s="336"/>
      <c r="M164" s="337"/>
      <c r="N164" s="337"/>
      <c r="O164" s="338"/>
      <c r="P164" s="341"/>
      <c r="Q164" s="324"/>
      <c r="R164" s="325"/>
      <c r="S164" s="325"/>
      <c r="T164" s="342"/>
      <c r="U164" s="340"/>
      <c r="V164" s="337"/>
      <c r="W164" s="337"/>
      <c r="X164" s="337"/>
      <c r="Y164" s="337"/>
      <c r="Z164" s="343"/>
      <c r="AA164" s="344"/>
      <c r="AB164" s="345"/>
      <c r="AC164" s="346"/>
      <c r="AD164" s="346"/>
      <c r="AE164" s="342"/>
      <c r="AF164" s="340"/>
      <c r="AG164" s="336"/>
      <c r="AH164" s="337"/>
      <c r="AI164" s="337"/>
      <c r="AJ164" s="337"/>
      <c r="AK164" s="343"/>
      <c r="AL164" s="344"/>
      <c r="AM164" s="345"/>
      <c r="AN164" s="346"/>
      <c r="AO164" s="346"/>
      <c r="AP164" s="342"/>
      <c r="AQ164" s="340"/>
      <c r="AR164" s="336"/>
      <c r="AS164" s="337"/>
      <c r="AT164" s="337"/>
      <c r="AU164" s="337"/>
      <c r="AV164" s="343"/>
      <c r="AW164" s="21"/>
      <c r="AX164" s="21"/>
      <c r="AY164" s="43"/>
      <c r="AZ164" s="94"/>
    </row>
    <row r="165" spans="1:52" ht="39.950000000000003" customHeight="1" outlineLevel="1">
      <c r="A165" s="314" t="str">
        <f>IF(Brukerregistrering!C163="","",Brukerregistrering!C163)</f>
        <v/>
      </c>
      <c r="B165" s="315" t="str">
        <f>IF(Brukerregistrering!F163="","",Brukerregistrering!F163)</f>
        <v/>
      </c>
      <c r="C165" s="316" t="str">
        <f>IF(Brukerregistrering!H163="","",Brukerregistrering!H163)</f>
        <v/>
      </c>
      <c r="D165" s="317"/>
      <c r="E165" s="318"/>
      <c r="F165" s="318"/>
      <c r="G165" s="318"/>
      <c r="H165" s="319"/>
      <c r="I165" s="320"/>
      <c r="J165" s="321"/>
      <c r="K165" s="318"/>
      <c r="L165" s="322"/>
      <c r="M165" s="318"/>
      <c r="N165" s="318"/>
      <c r="O165" s="319"/>
      <c r="P165" s="323"/>
      <c r="Q165" s="324"/>
      <c r="R165" s="325"/>
      <c r="S165" s="325"/>
      <c r="T165" s="326"/>
      <c r="U165" s="321"/>
      <c r="V165" s="318"/>
      <c r="W165" s="318"/>
      <c r="X165" s="318"/>
      <c r="Y165" s="318"/>
      <c r="Z165" s="327"/>
      <c r="AA165" s="328"/>
      <c r="AB165" s="329"/>
      <c r="AC165" s="330"/>
      <c r="AD165" s="330"/>
      <c r="AE165" s="331"/>
      <c r="AF165" s="321"/>
      <c r="AG165" s="318"/>
      <c r="AH165" s="318"/>
      <c r="AI165" s="318"/>
      <c r="AJ165" s="318"/>
      <c r="AK165" s="327"/>
      <c r="AL165" s="328"/>
      <c r="AM165" s="329"/>
      <c r="AN165" s="330"/>
      <c r="AO165" s="330"/>
      <c r="AP165" s="331"/>
      <c r="AQ165" s="321"/>
      <c r="AR165" s="318"/>
      <c r="AS165" s="318"/>
      <c r="AT165" s="318"/>
      <c r="AU165" s="318"/>
      <c r="AV165" s="327"/>
      <c r="AW165" s="21"/>
      <c r="AX165" s="21"/>
      <c r="AY165" s="43"/>
      <c r="AZ165" s="94"/>
    </row>
    <row r="166" spans="1:52" ht="39.950000000000003" customHeight="1" outlineLevel="1">
      <c r="A166" s="332" t="str">
        <f>IF(Brukerregistrering!C164="","",Brukerregistrering!C164)</f>
        <v/>
      </c>
      <c r="B166" s="333" t="str">
        <f>IF(Brukerregistrering!F164="","",Brukerregistrering!F164)</f>
        <v/>
      </c>
      <c r="C166" s="334" t="str">
        <f>IF(Brukerregistrering!H164="","",Brukerregistrering!H164)</f>
        <v/>
      </c>
      <c r="D166" s="335"/>
      <c r="E166" s="336"/>
      <c r="F166" s="337"/>
      <c r="G166" s="337"/>
      <c r="H166" s="338"/>
      <c r="I166" s="339"/>
      <c r="J166" s="340"/>
      <c r="K166" s="336"/>
      <c r="L166" s="336"/>
      <c r="M166" s="337"/>
      <c r="N166" s="337"/>
      <c r="O166" s="338"/>
      <c r="P166" s="341"/>
      <c r="Q166" s="324"/>
      <c r="R166" s="325"/>
      <c r="S166" s="325"/>
      <c r="T166" s="342"/>
      <c r="U166" s="340"/>
      <c r="V166" s="337"/>
      <c r="W166" s="337"/>
      <c r="X166" s="337"/>
      <c r="Y166" s="337"/>
      <c r="Z166" s="343"/>
      <c r="AA166" s="344"/>
      <c r="AB166" s="345"/>
      <c r="AC166" s="346"/>
      <c r="AD166" s="346"/>
      <c r="AE166" s="342"/>
      <c r="AF166" s="340"/>
      <c r="AG166" s="336"/>
      <c r="AH166" s="337"/>
      <c r="AI166" s="337"/>
      <c r="AJ166" s="337"/>
      <c r="AK166" s="343"/>
      <c r="AL166" s="344"/>
      <c r="AM166" s="345"/>
      <c r="AN166" s="346"/>
      <c r="AO166" s="346"/>
      <c r="AP166" s="342"/>
      <c r="AQ166" s="340"/>
      <c r="AR166" s="336"/>
      <c r="AS166" s="337"/>
      <c r="AT166" s="337"/>
      <c r="AU166" s="337"/>
      <c r="AV166" s="343"/>
      <c r="AW166" s="21"/>
      <c r="AX166" s="21"/>
      <c r="AY166" s="43"/>
      <c r="AZ166" s="94"/>
    </row>
    <row r="167" spans="1:52" ht="39.950000000000003" customHeight="1" outlineLevel="1">
      <c r="A167" s="314" t="str">
        <f>IF(Brukerregistrering!C165="","",Brukerregistrering!C165)</f>
        <v/>
      </c>
      <c r="B167" s="315" t="str">
        <f>IF(Brukerregistrering!F165="","",Brukerregistrering!F165)</f>
        <v/>
      </c>
      <c r="C167" s="316" t="str">
        <f>IF(Brukerregistrering!H165="","",Brukerregistrering!H165)</f>
        <v/>
      </c>
      <c r="D167" s="317"/>
      <c r="E167" s="318"/>
      <c r="F167" s="318"/>
      <c r="G167" s="318"/>
      <c r="H167" s="319"/>
      <c r="I167" s="320"/>
      <c r="J167" s="321"/>
      <c r="K167" s="318"/>
      <c r="L167" s="322"/>
      <c r="M167" s="318"/>
      <c r="N167" s="318"/>
      <c r="O167" s="319"/>
      <c r="P167" s="323"/>
      <c r="Q167" s="324"/>
      <c r="R167" s="325"/>
      <c r="S167" s="325"/>
      <c r="T167" s="326"/>
      <c r="U167" s="321"/>
      <c r="V167" s="318"/>
      <c r="W167" s="318"/>
      <c r="X167" s="318"/>
      <c r="Y167" s="318"/>
      <c r="Z167" s="327"/>
      <c r="AA167" s="328"/>
      <c r="AB167" s="329"/>
      <c r="AC167" s="330"/>
      <c r="AD167" s="330"/>
      <c r="AE167" s="331"/>
      <c r="AF167" s="321"/>
      <c r="AG167" s="318"/>
      <c r="AH167" s="318"/>
      <c r="AI167" s="318"/>
      <c r="AJ167" s="318"/>
      <c r="AK167" s="327"/>
      <c r="AL167" s="328"/>
      <c r="AM167" s="329"/>
      <c r="AN167" s="330"/>
      <c r="AO167" s="330"/>
      <c r="AP167" s="331"/>
      <c r="AQ167" s="321"/>
      <c r="AR167" s="318"/>
      <c r="AS167" s="318"/>
      <c r="AT167" s="318"/>
      <c r="AU167" s="318"/>
      <c r="AV167" s="327"/>
      <c r="AW167" s="21"/>
      <c r="AX167" s="21"/>
      <c r="AY167" s="43"/>
      <c r="AZ167" s="94"/>
    </row>
    <row r="168" spans="1:52" ht="39.950000000000003" customHeight="1" outlineLevel="1">
      <c r="A168" s="332" t="str">
        <f>IF(Brukerregistrering!C166="","",Brukerregistrering!C166)</f>
        <v/>
      </c>
      <c r="B168" s="333" t="str">
        <f>IF(Brukerregistrering!F166="","",Brukerregistrering!F166)</f>
        <v/>
      </c>
      <c r="C168" s="334" t="str">
        <f>IF(Brukerregistrering!H166="","",Brukerregistrering!H166)</f>
        <v/>
      </c>
      <c r="D168" s="335"/>
      <c r="E168" s="336"/>
      <c r="F168" s="337"/>
      <c r="G168" s="337"/>
      <c r="H168" s="338"/>
      <c r="I168" s="339"/>
      <c r="J168" s="340"/>
      <c r="K168" s="336"/>
      <c r="L168" s="336"/>
      <c r="M168" s="337"/>
      <c r="N168" s="337"/>
      <c r="O168" s="338"/>
      <c r="P168" s="341"/>
      <c r="Q168" s="324"/>
      <c r="R168" s="325"/>
      <c r="S168" s="325"/>
      <c r="T168" s="342"/>
      <c r="U168" s="340"/>
      <c r="V168" s="337"/>
      <c r="W168" s="337"/>
      <c r="X168" s="337"/>
      <c r="Y168" s="337"/>
      <c r="Z168" s="343"/>
      <c r="AA168" s="344"/>
      <c r="AB168" s="345"/>
      <c r="AC168" s="346"/>
      <c r="AD168" s="346"/>
      <c r="AE168" s="342"/>
      <c r="AF168" s="340"/>
      <c r="AG168" s="336"/>
      <c r="AH168" s="337"/>
      <c r="AI168" s="337"/>
      <c r="AJ168" s="337"/>
      <c r="AK168" s="343"/>
      <c r="AL168" s="344"/>
      <c r="AM168" s="345"/>
      <c r="AN168" s="346"/>
      <c r="AO168" s="346"/>
      <c r="AP168" s="342"/>
      <c r="AQ168" s="340"/>
      <c r="AR168" s="336"/>
      <c r="AS168" s="337"/>
      <c r="AT168" s="337"/>
      <c r="AU168" s="337"/>
      <c r="AV168" s="343"/>
      <c r="AW168" s="21"/>
      <c r="AX168" s="21"/>
      <c r="AY168" s="43"/>
      <c r="AZ168" s="94"/>
    </row>
    <row r="169" spans="1:52" ht="39.950000000000003" customHeight="1" outlineLevel="1">
      <c r="A169" s="314" t="str">
        <f>IF(Brukerregistrering!C167="","",Brukerregistrering!C167)</f>
        <v/>
      </c>
      <c r="B169" s="315" t="str">
        <f>IF(Brukerregistrering!F167="","",Brukerregistrering!F167)</f>
        <v/>
      </c>
      <c r="C169" s="316" t="str">
        <f>IF(Brukerregistrering!H167="","",Brukerregistrering!H167)</f>
        <v/>
      </c>
      <c r="D169" s="317"/>
      <c r="E169" s="318"/>
      <c r="F169" s="318"/>
      <c r="G169" s="318"/>
      <c r="H169" s="319"/>
      <c r="I169" s="320"/>
      <c r="J169" s="321"/>
      <c r="K169" s="318"/>
      <c r="L169" s="322"/>
      <c r="M169" s="318"/>
      <c r="N169" s="318"/>
      <c r="O169" s="319"/>
      <c r="P169" s="323"/>
      <c r="Q169" s="324"/>
      <c r="R169" s="325"/>
      <c r="S169" s="325"/>
      <c r="T169" s="326"/>
      <c r="U169" s="321"/>
      <c r="V169" s="318"/>
      <c r="W169" s="318"/>
      <c r="X169" s="318"/>
      <c r="Y169" s="318"/>
      <c r="Z169" s="327"/>
      <c r="AA169" s="328"/>
      <c r="AB169" s="329"/>
      <c r="AC169" s="330"/>
      <c r="AD169" s="330"/>
      <c r="AE169" s="331"/>
      <c r="AF169" s="321"/>
      <c r="AG169" s="318"/>
      <c r="AH169" s="318"/>
      <c r="AI169" s="318"/>
      <c r="AJ169" s="318"/>
      <c r="AK169" s="327"/>
      <c r="AL169" s="328"/>
      <c r="AM169" s="329"/>
      <c r="AN169" s="330"/>
      <c r="AO169" s="330"/>
      <c r="AP169" s="331"/>
      <c r="AQ169" s="321"/>
      <c r="AR169" s="318"/>
      <c r="AS169" s="318"/>
      <c r="AT169" s="318"/>
      <c r="AU169" s="318"/>
      <c r="AV169" s="327"/>
      <c r="AW169" s="21"/>
      <c r="AX169" s="21"/>
      <c r="AY169" s="43"/>
      <c r="AZ169" s="94"/>
    </row>
    <row r="170" spans="1:52" ht="39.950000000000003" customHeight="1" outlineLevel="1">
      <c r="A170" s="332" t="str">
        <f>IF(Brukerregistrering!C168="","",Brukerregistrering!C168)</f>
        <v/>
      </c>
      <c r="B170" s="333" t="str">
        <f>IF(Brukerregistrering!F168="","",Brukerregistrering!F168)</f>
        <v/>
      </c>
      <c r="C170" s="334" t="str">
        <f>IF(Brukerregistrering!H168="","",Brukerregistrering!H168)</f>
        <v/>
      </c>
      <c r="D170" s="335"/>
      <c r="E170" s="336"/>
      <c r="F170" s="337"/>
      <c r="G170" s="337"/>
      <c r="H170" s="338"/>
      <c r="I170" s="339"/>
      <c r="J170" s="340"/>
      <c r="K170" s="336"/>
      <c r="L170" s="336"/>
      <c r="M170" s="337"/>
      <c r="N170" s="337"/>
      <c r="O170" s="338"/>
      <c r="P170" s="341"/>
      <c r="Q170" s="324"/>
      <c r="R170" s="325"/>
      <c r="S170" s="325"/>
      <c r="T170" s="342"/>
      <c r="U170" s="340"/>
      <c r="V170" s="337"/>
      <c r="W170" s="337"/>
      <c r="X170" s="337"/>
      <c r="Y170" s="337"/>
      <c r="Z170" s="343"/>
      <c r="AA170" s="344"/>
      <c r="AB170" s="345"/>
      <c r="AC170" s="346"/>
      <c r="AD170" s="346"/>
      <c r="AE170" s="342"/>
      <c r="AF170" s="340"/>
      <c r="AG170" s="336"/>
      <c r="AH170" s="337"/>
      <c r="AI170" s="337"/>
      <c r="AJ170" s="337"/>
      <c r="AK170" s="343"/>
      <c r="AL170" s="344"/>
      <c r="AM170" s="345"/>
      <c r="AN170" s="346"/>
      <c r="AO170" s="346"/>
      <c r="AP170" s="342"/>
      <c r="AQ170" s="340"/>
      <c r="AR170" s="336"/>
      <c r="AS170" s="337"/>
      <c r="AT170" s="337"/>
      <c r="AU170" s="337"/>
      <c r="AV170" s="343"/>
      <c r="AW170" s="21"/>
      <c r="AX170" s="21"/>
      <c r="AY170" s="43"/>
      <c r="AZ170" s="94"/>
    </row>
    <row r="171" spans="1:52" ht="39.950000000000003" customHeight="1" outlineLevel="1">
      <c r="A171" s="314" t="str">
        <f>IF(Brukerregistrering!C169="","",Brukerregistrering!C169)</f>
        <v/>
      </c>
      <c r="B171" s="315" t="str">
        <f>IF(Brukerregistrering!F169="","",Brukerregistrering!F169)</f>
        <v/>
      </c>
      <c r="C171" s="316" t="str">
        <f>IF(Brukerregistrering!H169="","",Brukerregistrering!H169)</f>
        <v/>
      </c>
      <c r="D171" s="317"/>
      <c r="E171" s="318"/>
      <c r="F171" s="318"/>
      <c r="G171" s="318"/>
      <c r="H171" s="319"/>
      <c r="I171" s="320"/>
      <c r="J171" s="321"/>
      <c r="K171" s="318"/>
      <c r="L171" s="322"/>
      <c r="M171" s="318"/>
      <c r="N171" s="318"/>
      <c r="O171" s="319"/>
      <c r="P171" s="323"/>
      <c r="Q171" s="324"/>
      <c r="R171" s="325"/>
      <c r="S171" s="325"/>
      <c r="T171" s="326"/>
      <c r="U171" s="321"/>
      <c r="V171" s="318"/>
      <c r="W171" s="318"/>
      <c r="X171" s="318"/>
      <c r="Y171" s="318"/>
      <c r="Z171" s="327"/>
      <c r="AA171" s="328"/>
      <c r="AB171" s="329"/>
      <c r="AC171" s="330"/>
      <c r="AD171" s="330"/>
      <c r="AE171" s="331"/>
      <c r="AF171" s="321"/>
      <c r="AG171" s="318"/>
      <c r="AH171" s="318"/>
      <c r="AI171" s="318"/>
      <c r="AJ171" s="318"/>
      <c r="AK171" s="327"/>
      <c r="AL171" s="328"/>
      <c r="AM171" s="329"/>
      <c r="AN171" s="330"/>
      <c r="AO171" s="330"/>
      <c r="AP171" s="331"/>
      <c r="AQ171" s="321"/>
      <c r="AR171" s="318"/>
      <c r="AS171" s="318"/>
      <c r="AT171" s="318"/>
      <c r="AU171" s="318"/>
      <c r="AV171" s="327"/>
      <c r="AW171" s="21"/>
      <c r="AX171" s="21"/>
      <c r="AY171" s="94"/>
      <c r="AZ171" s="94"/>
    </row>
    <row r="172" spans="1:52" ht="39.950000000000003" customHeight="1" outlineLevel="1">
      <c r="A172" s="332" t="str">
        <f>IF(Brukerregistrering!C170="","",Brukerregistrering!C170)</f>
        <v/>
      </c>
      <c r="B172" s="333" t="str">
        <f>IF(Brukerregistrering!F170="","",Brukerregistrering!F170)</f>
        <v/>
      </c>
      <c r="C172" s="334" t="str">
        <f>IF(Brukerregistrering!H170="","",Brukerregistrering!H170)</f>
        <v/>
      </c>
      <c r="D172" s="335"/>
      <c r="E172" s="336"/>
      <c r="F172" s="337"/>
      <c r="G172" s="337"/>
      <c r="H172" s="338"/>
      <c r="I172" s="339"/>
      <c r="J172" s="340"/>
      <c r="K172" s="336"/>
      <c r="L172" s="336"/>
      <c r="M172" s="337"/>
      <c r="N172" s="337"/>
      <c r="O172" s="338"/>
      <c r="P172" s="341"/>
      <c r="Q172" s="324"/>
      <c r="R172" s="325"/>
      <c r="S172" s="325"/>
      <c r="T172" s="342"/>
      <c r="U172" s="340"/>
      <c r="V172" s="337"/>
      <c r="W172" s="337"/>
      <c r="X172" s="337"/>
      <c r="Y172" s="337"/>
      <c r="Z172" s="343"/>
      <c r="AA172" s="344"/>
      <c r="AB172" s="345"/>
      <c r="AC172" s="346"/>
      <c r="AD172" s="346"/>
      <c r="AE172" s="342"/>
      <c r="AF172" s="340"/>
      <c r="AG172" s="336"/>
      <c r="AH172" s="337"/>
      <c r="AI172" s="337"/>
      <c r="AJ172" s="337"/>
      <c r="AK172" s="343"/>
      <c r="AL172" s="344"/>
      <c r="AM172" s="345"/>
      <c r="AN172" s="346"/>
      <c r="AO172" s="346"/>
      <c r="AP172" s="342"/>
      <c r="AQ172" s="340"/>
      <c r="AR172" s="336"/>
      <c r="AS172" s="337"/>
      <c r="AT172" s="337"/>
      <c r="AU172" s="337"/>
      <c r="AV172" s="343"/>
      <c r="AW172" s="21"/>
      <c r="AX172" s="21"/>
      <c r="AY172" s="94"/>
      <c r="AZ172" s="94"/>
    </row>
    <row r="173" spans="1:52" ht="39.950000000000003" customHeight="1" outlineLevel="1">
      <c r="A173" s="314" t="str">
        <f>IF(Brukerregistrering!C171="","",Brukerregistrering!C171)</f>
        <v/>
      </c>
      <c r="B173" s="315" t="str">
        <f>IF(Brukerregistrering!F171="","",Brukerregistrering!F171)</f>
        <v/>
      </c>
      <c r="C173" s="316" t="str">
        <f>IF(Brukerregistrering!H171="","",Brukerregistrering!H171)</f>
        <v/>
      </c>
      <c r="D173" s="317"/>
      <c r="E173" s="318"/>
      <c r="F173" s="318"/>
      <c r="G173" s="318"/>
      <c r="H173" s="319"/>
      <c r="I173" s="320"/>
      <c r="J173" s="321"/>
      <c r="K173" s="318"/>
      <c r="L173" s="322"/>
      <c r="M173" s="318"/>
      <c r="N173" s="318"/>
      <c r="O173" s="319"/>
      <c r="P173" s="323"/>
      <c r="Q173" s="324"/>
      <c r="R173" s="325"/>
      <c r="S173" s="325"/>
      <c r="T173" s="326"/>
      <c r="U173" s="321"/>
      <c r="V173" s="318"/>
      <c r="W173" s="318"/>
      <c r="X173" s="318"/>
      <c r="Y173" s="318"/>
      <c r="Z173" s="327"/>
      <c r="AA173" s="328"/>
      <c r="AB173" s="329"/>
      <c r="AC173" s="330"/>
      <c r="AD173" s="330"/>
      <c r="AE173" s="331"/>
      <c r="AF173" s="321"/>
      <c r="AG173" s="318"/>
      <c r="AH173" s="318"/>
      <c r="AI173" s="318"/>
      <c r="AJ173" s="318"/>
      <c r="AK173" s="327"/>
      <c r="AL173" s="328"/>
      <c r="AM173" s="329"/>
      <c r="AN173" s="330"/>
      <c r="AO173" s="330"/>
      <c r="AP173" s="331"/>
      <c r="AQ173" s="321"/>
      <c r="AR173" s="318"/>
      <c r="AS173" s="318"/>
      <c r="AT173" s="318"/>
      <c r="AU173" s="318"/>
      <c r="AV173" s="327"/>
      <c r="AW173" s="21"/>
      <c r="AX173" s="21"/>
      <c r="AY173" s="94"/>
      <c r="AZ173" s="94"/>
    </row>
    <row r="174" spans="1:52" ht="39.950000000000003" customHeight="1" outlineLevel="1">
      <c r="A174" s="332" t="str">
        <f>IF(Brukerregistrering!C172="","",Brukerregistrering!C172)</f>
        <v/>
      </c>
      <c r="B174" s="333" t="str">
        <f>IF(Brukerregistrering!F172="","",Brukerregistrering!F172)</f>
        <v/>
      </c>
      <c r="C174" s="334" t="str">
        <f>IF(Brukerregistrering!H172="","",Brukerregistrering!H172)</f>
        <v/>
      </c>
      <c r="D174" s="335"/>
      <c r="E174" s="336"/>
      <c r="F174" s="337"/>
      <c r="G174" s="337"/>
      <c r="H174" s="338"/>
      <c r="I174" s="339"/>
      <c r="J174" s="340"/>
      <c r="K174" s="336"/>
      <c r="L174" s="336"/>
      <c r="M174" s="337"/>
      <c r="N174" s="337"/>
      <c r="O174" s="338"/>
      <c r="P174" s="341"/>
      <c r="Q174" s="324"/>
      <c r="R174" s="325"/>
      <c r="S174" s="325"/>
      <c r="T174" s="342"/>
      <c r="U174" s="340"/>
      <c r="V174" s="337"/>
      <c r="W174" s="337"/>
      <c r="X174" s="337"/>
      <c r="Y174" s="337"/>
      <c r="Z174" s="343"/>
      <c r="AA174" s="344"/>
      <c r="AB174" s="345"/>
      <c r="AC174" s="346"/>
      <c r="AD174" s="346"/>
      <c r="AE174" s="342"/>
      <c r="AF174" s="340"/>
      <c r="AG174" s="336"/>
      <c r="AH174" s="337"/>
      <c r="AI174" s="337"/>
      <c r="AJ174" s="337"/>
      <c r="AK174" s="343"/>
      <c r="AL174" s="344"/>
      <c r="AM174" s="345"/>
      <c r="AN174" s="346"/>
      <c r="AO174" s="346"/>
      <c r="AP174" s="342"/>
      <c r="AQ174" s="340"/>
      <c r="AR174" s="336"/>
      <c r="AS174" s="337"/>
      <c r="AT174" s="337"/>
      <c r="AU174" s="337"/>
      <c r="AV174" s="343"/>
      <c r="AW174" s="21"/>
      <c r="AX174" s="21"/>
      <c r="AY174" s="94"/>
      <c r="AZ174" s="94"/>
    </row>
    <row r="175" spans="1:52" ht="39.950000000000003" customHeight="1" outlineLevel="1">
      <c r="A175" s="314" t="str">
        <f>IF(Brukerregistrering!C173="","",Brukerregistrering!C173)</f>
        <v/>
      </c>
      <c r="B175" s="315" t="str">
        <f>IF(Brukerregistrering!F173="","",Brukerregistrering!F173)</f>
        <v/>
      </c>
      <c r="C175" s="316" t="str">
        <f>IF(Brukerregistrering!H173="","",Brukerregistrering!H173)</f>
        <v/>
      </c>
      <c r="D175" s="317"/>
      <c r="E175" s="318"/>
      <c r="F175" s="318"/>
      <c r="G175" s="318"/>
      <c r="H175" s="319"/>
      <c r="I175" s="320"/>
      <c r="J175" s="321"/>
      <c r="K175" s="318"/>
      <c r="L175" s="322"/>
      <c r="M175" s="318"/>
      <c r="N175" s="318"/>
      <c r="O175" s="319"/>
      <c r="P175" s="323"/>
      <c r="Q175" s="324"/>
      <c r="R175" s="325"/>
      <c r="S175" s="325"/>
      <c r="T175" s="326"/>
      <c r="U175" s="321"/>
      <c r="V175" s="318"/>
      <c r="W175" s="318"/>
      <c r="X175" s="318"/>
      <c r="Y175" s="318"/>
      <c r="Z175" s="327"/>
      <c r="AA175" s="328"/>
      <c r="AB175" s="329"/>
      <c r="AC175" s="330"/>
      <c r="AD175" s="330"/>
      <c r="AE175" s="331"/>
      <c r="AF175" s="321"/>
      <c r="AG175" s="318"/>
      <c r="AH175" s="318"/>
      <c r="AI175" s="318"/>
      <c r="AJ175" s="318"/>
      <c r="AK175" s="327"/>
      <c r="AL175" s="328"/>
      <c r="AM175" s="329"/>
      <c r="AN175" s="330"/>
      <c r="AO175" s="330"/>
      <c r="AP175" s="331"/>
      <c r="AQ175" s="321"/>
      <c r="AR175" s="318"/>
      <c r="AS175" s="318"/>
      <c r="AT175" s="318"/>
      <c r="AU175" s="318"/>
      <c r="AV175" s="327"/>
      <c r="AW175" s="21"/>
      <c r="AX175" s="21"/>
      <c r="AY175" s="94"/>
      <c r="AZ175" s="94"/>
    </row>
    <row r="176" spans="1:52" ht="39.950000000000003" customHeight="1" outlineLevel="1">
      <c r="A176" s="332" t="str">
        <f>IF(Brukerregistrering!C174="","",Brukerregistrering!C174)</f>
        <v/>
      </c>
      <c r="B176" s="333" t="str">
        <f>IF(Brukerregistrering!F174="","",Brukerregistrering!F174)</f>
        <v/>
      </c>
      <c r="C176" s="334" t="str">
        <f>IF(Brukerregistrering!H174="","",Brukerregistrering!H174)</f>
        <v/>
      </c>
      <c r="D176" s="335"/>
      <c r="E176" s="336"/>
      <c r="F176" s="337"/>
      <c r="G176" s="337"/>
      <c r="H176" s="338"/>
      <c r="I176" s="339"/>
      <c r="J176" s="340"/>
      <c r="K176" s="336"/>
      <c r="L176" s="336"/>
      <c r="M176" s="337"/>
      <c r="N176" s="337"/>
      <c r="O176" s="338"/>
      <c r="P176" s="341"/>
      <c r="Q176" s="324"/>
      <c r="R176" s="325"/>
      <c r="S176" s="325"/>
      <c r="T176" s="342"/>
      <c r="U176" s="340"/>
      <c r="V176" s="337"/>
      <c r="W176" s="337"/>
      <c r="X176" s="337"/>
      <c r="Y176" s="337"/>
      <c r="Z176" s="343"/>
      <c r="AA176" s="344"/>
      <c r="AB176" s="345"/>
      <c r="AC176" s="346"/>
      <c r="AD176" s="346"/>
      <c r="AE176" s="342"/>
      <c r="AF176" s="340"/>
      <c r="AG176" s="336"/>
      <c r="AH176" s="337"/>
      <c r="AI176" s="337"/>
      <c r="AJ176" s="337"/>
      <c r="AK176" s="343"/>
      <c r="AL176" s="344"/>
      <c r="AM176" s="345"/>
      <c r="AN176" s="346"/>
      <c r="AO176" s="346"/>
      <c r="AP176" s="342"/>
      <c r="AQ176" s="340"/>
      <c r="AR176" s="336"/>
      <c r="AS176" s="337"/>
      <c r="AT176" s="337"/>
      <c r="AU176" s="337"/>
      <c r="AV176" s="343"/>
      <c r="AW176" s="21"/>
      <c r="AX176" s="21"/>
      <c r="AY176" s="94"/>
      <c r="AZ176" s="94"/>
    </row>
    <row r="177" spans="1:54" ht="39.950000000000003" customHeight="1" outlineLevel="1">
      <c r="A177" s="314" t="str">
        <f>IF(Brukerregistrering!C175="","",Brukerregistrering!C175)</f>
        <v/>
      </c>
      <c r="B177" s="315" t="str">
        <f>IF(Brukerregistrering!F175="","",Brukerregistrering!F175)</f>
        <v/>
      </c>
      <c r="C177" s="316" t="str">
        <f>IF(Brukerregistrering!H175="","",Brukerregistrering!H175)</f>
        <v/>
      </c>
      <c r="D177" s="317"/>
      <c r="E177" s="318"/>
      <c r="F177" s="318"/>
      <c r="G177" s="318"/>
      <c r="H177" s="319"/>
      <c r="I177" s="320"/>
      <c r="J177" s="321"/>
      <c r="K177" s="318"/>
      <c r="L177" s="322"/>
      <c r="M177" s="318"/>
      <c r="N177" s="318"/>
      <c r="O177" s="319"/>
      <c r="P177" s="323"/>
      <c r="Q177" s="324"/>
      <c r="R177" s="325"/>
      <c r="S177" s="325"/>
      <c r="T177" s="326"/>
      <c r="U177" s="321"/>
      <c r="V177" s="318"/>
      <c r="W177" s="318"/>
      <c r="X177" s="318"/>
      <c r="Y177" s="318"/>
      <c r="Z177" s="327"/>
      <c r="AA177" s="328"/>
      <c r="AB177" s="329"/>
      <c r="AC177" s="330"/>
      <c r="AD177" s="330"/>
      <c r="AE177" s="331"/>
      <c r="AF177" s="321"/>
      <c r="AG177" s="318"/>
      <c r="AH177" s="318"/>
      <c r="AI177" s="318"/>
      <c r="AJ177" s="318"/>
      <c r="AK177" s="327"/>
      <c r="AL177" s="328"/>
      <c r="AM177" s="329"/>
      <c r="AN177" s="330"/>
      <c r="AO177" s="330"/>
      <c r="AP177" s="331"/>
      <c r="AQ177" s="321"/>
      <c r="AR177" s="318"/>
      <c r="AS177" s="318"/>
      <c r="AT177" s="318"/>
      <c r="AU177" s="318"/>
      <c r="AV177" s="327"/>
      <c r="AW177" s="21"/>
      <c r="AX177" s="21"/>
      <c r="AY177" s="94"/>
      <c r="AZ177" s="94"/>
    </row>
    <row r="178" spans="1:54" ht="39.950000000000003" customHeight="1" outlineLevel="1">
      <c r="A178" s="332" t="str">
        <f>IF(Brukerregistrering!C176="","",Brukerregistrering!C176)</f>
        <v/>
      </c>
      <c r="B178" s="333" t="str">
        <f>IF(Brukerregistrering!F176="","",Brukerregistrering!F176)</f>
        <v/>
      </c>
      <c r="C178" s="334" t="str">
        <f>IF(Brukerregistrering!H176="","",Brukerregistrering!H176)</f>
        <v/>
      </c>
      <c r="D178" s="335"/>
      <c r="E178" s="336"/>
      <c r="F178" s="337"/>
      <c r="G178" s="337"/>
      <c r="H178" s="338"/>
      <c r="I178" s="339"/>
      <c r="J178" s="340"/>
      <c r="K178" s="336"/>
      <c r="L178" s="336"/>
      <c r="M178" s="337"/>
      <c r="N178" s="337"/>
      <c r="O178" s="338"/>
      <c r="P178" s="341"/>
      <c r="Q178" s="324"/>
      <c r="R178" s="325"/>
      <c r="S178" s="325"/>
      <c r="T178" s="342"/>
      <c r="U178" s="340"/>
      <c r="V178" s="337"/>
      <c r="W178" s="337"/>
      <c r="X178" s="337"/>
      <c r="Y178" s="337"/>
      <c r="Z178" s="343"/>
      <c r="AA178" s="344"/>
      <c r="AB178" s="345"/>
      <c r="AC178" s="346"/>
      <c r="AD178" s="346"/>
      <c r="AE178" s="342"/>
      <c r="AF178" s="340"/>
      <c r="AG178" s="336"/>
      <c r="AH178" s="337"/>
      <c r="AI178" s="337"/>
      <c r="AJ178" s="337"/>
      <c r="AK178" s="343"/>
      <c r="AL178" s="344"/>
      <c r="AM178" s="345"/>
      <c r="AN178" s="346"/>
      <c r="AO178" s="346"/>
      <c r="AP178" s="342"/>
      <c r="AQ178" s="340"/>
      <c r="AR178" s="336"/>
      <c r="AS178" s="337"/>
      <c r="AT178" s="337"/>
      <c r="AU178" s="337"/>
      <c r="AV178" s="343"/>
      <c r="AW178" s="21"/>
      <c r="AX178" s="21"/>
      <c r="AY178" s="94"/>
      <c r="AZ178" s="94"/>
    </row>
    <row r="179" spans="1:54" ht="39.950000000000003" customHeight="1" outlineLevel="1">
      <c r="A179" s="314" t="str">
        <f>IF(Brukerregistrering!C177="","",Brukerregistrering!C177)</f>
        <v/>
      </c>
      <c r="B179" s="315" t="str">
        <f>IF(Brukerregistrering!F177="","",Brukerregistrering!F177)</f>
        <v/>
      </c>
      <c r="C179" s="316" t="str">
        <f>IF(Brukerregistrering!H177="","",Brukerregistrering!H177)</f>
        <v/>
      </c>
      <c r="D179" s="317"/>
      <c r="E179" s="318"/>
      <c r="F179" s="318"/>
      <c r="G179" s="318"/>
      <c r="H179" s="319"/>
      <c r="I179" s="320"/>
      <c r="J179" s="321"/>
      <c r="K179" s="318"/>
      <c r="L179" s="322"/>
      <c r="M179" s="318"/>
      <c r="N179" s="318"/>
      <c r="O179" s="319"/>
      <c r="P179" s="323"/>
      <c r="Q179" s="324"/>
      <c r="R179" s="325"/>
      <c r="S179" s="325"/>
      <c r="T179" s="326"/>
      <c r="U179" s="321"/>
      <c r="V179" s="318"/>
      <c r="W179" s="318"/>
      <c r="X179" s="318"/>
      <c r="Y179" s="318"/>
      <c r="Z179" s="327"/>
      <c r="AA179" s="328"/>
      <c r="AB179" s="329"/>
      <c r="AC179" s="330"/>
      <c r="AD179" s="330"/>
      <c r="AE179" s="331"/>
      <c r="AF179" s="321"/>
      <c r="AG179" s="318"/>
      <c r="AH179" s="318"/>
      <c r="AI179" s="318"/>
      <c r="AJ179" s="318"/>
      <c r="AK179" s="327"/>
      <c r="AL179" s="328"/>
      <c r="AM179" s="329"/>
      <c r="AN179" s="330"/>
      <c r="AO179" s="330"/>
      <c r="AP179" s="331"/>
      <c r="AQ179" s="321"/>
      <c r="AR179" s="318"/>
      <c r="AS179" s="318"/>
      <c r="AT179" s="318"/>
      <c r="AU179" s="318"/>
      <c r="AV179" s="327"/>
      <c r="AW179" s="21"/>
      <c r="AX179" s="21"/>
      <c r="AY179" s="94"/>
      <c r="AZ179" s="94"/>
    </row>
    <row r="180" spans="1:54" ht="39.950000000000003" customHeight="1" outlineLevel="1">
      <c r="A180" s="332" t="str">
        <f>IF(Brukerregistrering!C178="","",Brukerregistrering!C178)</f>
        <v/>
      </c>
      <c r="B180" s="333" t="str">
        <f>IF(Brukerregistrering!F178="","",Brukerregistrering!F178)</f>
        <v/>
      </c>
      <c r="C180" s="334" t="str">
        <f>IF(Brukerregistrering!H178="","",Brukerregistrering!H178)</f>
        <v/>
      </c>
      <c r="D180" s="335"/>
      <c r="E180" s="336"/>
      <c r="F180" s="337"/>
      <c r="G180" s="337"/>
      <c r="H180" s="338"/>
      <c r="I180" s="339"/>
      <c r="J180" s="340"/>
      <c r="K180" s="336"/>
      <c r="L180" s="336"/>
      <c r="M180" s="337"/>
      <c r="N180" s="337"/>
      <c r="O180" s="338"/>
      <c r="P180" s="341"/>
      <c r="Q180" s="324"/>
      <c r="R180" s="325"/>
      <c r="S180" s="325"/>
      <c r="T180" s="342"/>
      <c r="U180" s="340"/>
      <c r="V180" s="337"/>
      <c r="W180" s="337"/>
      <c r="X180" s="337"/>
      <c r="Y180" s="337"/>
      <c r="Z180" s="343"/>
      <c r="AA180" s="344"/>
      <c r="AB180" s="345"/>
      <c r="AC180" s="346"/>
      <c r="AD180" s="346"/>
      <c r="AE180" s="342"/>
      <c r="AF180" s="340"/>
      <c r="AG180" s="336"/>
      <c r="AH180" s="337"/>
      <c r="AI180" s="337"/>
      <c r="AJ180" s="337"/>
      <c r="AK180" s="343"/>
      <c r="AL180" s="344"/>
      <c r="AM180" s="345"/>
      <c r="AN180" s="346"/>
      <c r="AO180" s="346"/>
      <c r="AP180" s="342"/>
      <c r="AQ180" s="340"/>
      <c r="AR180" s="336"/>
      <c r="AS180" s="337"/>
      <c r="AT180" s="337"/>
      <c r="AU180" s="337"/>
      <c r="AV180" s="343"/>
      <c r="AW180" s="21"/>
      <c r="AX180" s="21"/>
      <c r="AY180" s="94"/>
      <c r="AZ180" s="94"/>
    </row>
    <row r="181" spans="1:54" ht="39.950000000000003" customHeight="1" outlineLevel="1">
      <c r="A181" s="314" t="str">
        <f>IF(Brukerregistrering!C179="","",Brukerregistrering!C179)</f>
        <v/>
      </c>
      <c r="B181" s="315" t="str">
        <f>IF(Brukerregistrering!F179="","",Brukerregistrering!F179)</f>
        <v/>
      </c>
      <c r="C181" s="316" t="str">
        <f>IF(Brukerregistrering!H179="","",Brukerregistrering!H179)</f>
        <v/>
      </c>
      <c r="D181" s="317"/>
      <c r="E181" s="318"/>
      <c r="F181" s="318"/>
      <c r="G181" s="318"/>
      <c r="H181" s="319"/>
      <c r="I181" s="320"/>
      <c r="J181" s="321"/>
      <c r="K181" s="318"/>
      <c r="L181" s="322"/>
      <c r="M181" s="318"/>
      <c r="N181" s="318"/>
      <c r="O181" s="319"/>
      <c r="P181" s="323"/>
      <c r="Q181" s="324"/>
      <c r="R181" s="325"/>
      <c r="S181" s="325"/>
      <c r="T181" s="326"/>
      <c r="U181" s="321"/>
      <c r="V181" s="318"/>
      <c r="W181" s="318"/>
      <c r="X181" s="318"/>
      <c r="Y181" s="318"/>
      <c r="Z181" s="327"/>
      <c r="AA181" s="328"/>
      <c r="AB181" s="329"/>
      <c r="AC181" s="330"/>
      <c r="AD181" s="330"/>
      <c r="AE181" s="331"/>
      <c r="AF181" s="321"/>
      <c r="AG181" s="318"/>
      <c r="AH181" s="318"/>
      <c r="AI181" s="318"/>
      <c r="AJ181" s="318"/>
      <c r="AK181" s="327"/>
      <c r="AL181" s="328"/>
      <c r="AM181" s="329"/>
      <c r="AN181" s="330"/>
      <c r="AO181" s="330"/>
      <c r="AP181" s="331"/>
      <c r="AQ181" s="321"/>
      <c r="AR181" s="318"/>
      <c r="AS181" s="318"/>
      <c r="AT181" s="318"/>
      <c r="AU181" s="318"/>
      <c r="AV181" s="327"/>
      <c r="AW181" s="21"/>
      <c r="AX181" s="21"/>
      <c r="AY181" s="94"/>
      <c r="AZ181" s="94"/>
    </row>
    <row r="182" spans="1:54" ht="39.950000000000003" customHeight="1" outlineLevel="1" thickBot="1">
      <c r="A182" s="314" t="str">
        <f>IF(Brukerregistrering!C301="","",Brukerregistrering!C301)</f>
        <v/>
      </c>
      <c r="B182" s="315" t="str">
        <f>IF(Brukerregistrering!F301="","",Brukerregistrering!F301)</f>
        <v/>
      </c>
      <c r="C182" s="316" t="str">
        <f>IF(Brukerregistrering!H301="","",Brukerregistrering!H301)</f>
        <v/>
      </c>
      <c r="D182" s="317"/>
      <c r="E182" s="318"/>
      <c r="F182" s="318"/>
      <c r="G182" s="318"/>
      <c r="H182" s="319"/>
      <c r="I182" s="320"/>
      <c r="J182" s="321"/>
      <c r="K182" s="318"/>
      <c r="L182" s="322"/>
      <c r="M182" s="318"/>
      <c r="N182" s="318"/>
      <c r="O182" s="319"/>
      <c r="P182" s="323"/>
      <c r="Q182" s="324"/>
      <c r="R182" s="325"/>
      <c r="S182" s="325"/>
      <c r="T182" s="326"/>
      <c r="U182" s="321"/>
      <c r="V182" s="318"/>
      <c r="W182" s="318"/>
      <c r="X182" s="318"/>
      <c r="Y182" s="318"/>
      <c r="Z182" s="327"/>
      <c r="AA182" s="328"/>
      <c r="AB182" s="329"/>
      <c r="AC182" s="330"/>
      <c r="AD182" s="330"/>
      <c r="AE182" s="331"/>
      <c r="AF182" s="321"/>
      <c r="AG182" s="318"/>
      <c r="AH182" s="318"/>
      <c r="AI182" s="318"/>
      <c r="AJ182" s="318"/>
      <c r="AK182" s="327"/>
      <c r="AL182" s="328"/>
      <c r="AM182" s="329"/>
      <c r="AN182" s="330"/>
      <c r="AO182" s="330"/>
      <c r="AP182" s="331"/>
      <c r="AQ182" s="321"/>
      <c r="AR182" s="318"/>
      <c r="AS182" s="318"/>
      <c r="AT182" s="318"/>
      <c r="AU182" s="318"/>
      <c r="AV182" s="327"/>
      <c r="AW182" s="21"/>
      <c r="AX182" s="21"/>
      <c r="AY182" s="94"/>
      <c r="AZ182" s="94"/>
    </row>
    <row r="183" spans="1:54" ht="39.950000000000003" customHeight="1" thickBot="1">
      <c r="A183" s="493"/>
      <c r="B183" s="495"/>
      <c r="C183" s="494"/>
      <c r="D183" s="492"/>
      <c r="E183" s="486">
        <f>SUM(E9:E182)</f>
        <v>0</v>
      </c>
      <c r="F183" s="486">
        <f>SUM(F9:F182)</f>
        <v>0</v>
      </c>
      <c r="G183" s="486">
        <f>SUM(G9:G182)</f>
        <v>0</v>
      </c>
      <c r="H183" s="485">
        <f>SUM(H9:H182)</f>
        <v>0</v>
      </c>
      <c r="I183" s="490"/>
      <c r="J183" s="491"/>
      <c r="K183" s="486">
        <f t="shared" ref="K183:S183" si="0">SUM(K9:K182)</f>
        <v>0</v>
      </c>
      <c r="L183" s="486">
        <f t="shared" si="0"/>
        <v>0</v>
      </c>
      <c r="M183" s="486">
        <f t="shared" si="0"/>
        <v>0</v>
      </c>
      <c r="N183" s="488">
        <f t="shared" si="0"/>
        <v>0</v>
      </c>
      <c r="O183" s="485">
        <f t="shared" si="0"/>
        <v>0</v>
      </c>
      <c r="P183" s="466">
        <f t="shared" si="0"/>
        <v>0</v>
      </c>
      <c r="Q183" s="466">
        <f t="shared" si="0"/>
        <v>0</v>
      </c>
      <c r="R183" s="466">
        <f t="shared" si="0"/>
        <v>0</v>
      </c>
      <c r="S183" s="466">
        <f t="shared" si="0"/>
        <v>0</v>
      </c>
      <c r="T183" s="490"/>
      <c r="U183" s="489"/>
      <c r="V183" s="486">
        <f t="shared" ref="V183:AD183" si="1">SUM(V9:V182)</f>
        <v>0</v>
      </c>
      <c r="W183" s="486">
        <f t="shared" si="1"/>
        <v>0</v>
      </c>
      <c r="X183" s="486">
        <f t="shared" si="1"/>
        <v>0</v>
      </c>
      <c r="Y183" s="486">
        <f t="shared" si="1"/>
        <v>0</v>
      </c>
      <c r="Z183" s="485">
        <f t="shared" si="1"/>
        <v>0</v>
      </c>
      <c r="AA183" s="466">
        <f t="shared" si="1"/>
        <v>0</v>
      </c>
      <c r="AB183" s="466">
        <f t="shared" si="1"/>
        <v>0</v>
      </c>
      <c r="AC183" s="466">
        <f t="shared" si="1"/>
        <v>0</v>
      </c>
      <c r="AD183" s="466">
        <f t="shared" si="1"/>
        <v>0</v>
      </c>
      <c r="AE183" s="490"/>
      <c r="AF183" s="489"/>
      <c r="AG183" s="486">
        <f t="shared" ref="AG183:AO183" si="2">SUM(AG9:AG182)</f>
        <v>0</v>
      </c>
      <c r="AH183" s="486">
        <f t="shared" si="2"/>
        <v>0</v>
      </c>
      <c r="AI183" s="486">
        <f t="shared" si="2"/>
        <v>0</v>
      </c>
      <c r="AJ183" s="486">
        <f t="shared" si="2"/>
        <v>0</v>
      </c>
      <c r="AK183" s="485">
        <f t="shared" si="2"/>
        <v>0</v>
      </c>
      <c r="AL183" s="466">
        <f t="shared" si="2"/>
        <v>0</v>
      </c>
      <c r="AM183" s="466">
        <f t="shared" si="2"/>
        <v>0</v>
      </c>
      <c r="AN183" s="466">
        <f t="shared" si="2"/>
        <v>0</v>
      </c>
      <c r="AO183" s="466">
        <f t="shared" si="2"/>
        <v>0</v>
      </c>
      <c r="AP183" s="490"/>
      <c r="AQ183" s="489"/>
      <c r="AR183" s="486">
        <f t="shared" ref="AR183:AZ183" si="3">SUM(AR9:AR182)</f>
        <v>0</v>
      </c>
      <c r="AS183" s="486">
        <f t="shared" si="3"/>
        <v>0</v>
      </c>
      <c r="AT183" s="486">
        <f t="shared" si="3"/>
        <v>0</v>
      </c>
      <c r="AU183" s="486">
        <f t="shared" si="3"/>
        <v>0</v>
      </c>
      <c r="AV183" s="485">
        <f t="shared" si="3"/>
        <v>0</v>
      </c>
      <c r="AW183" s="109">
        <f t="shared" si="3"/>
        <v>0</v>
      </c>
      <c r="AX183" s="109">
        <f t="shared" si="3"/>
        <v>0</v>
      </c>
      <c r="AY183" s="109">
        <f t="shared" si="3"/>
        <v>0</v>
      </c>
      <c r="AZ183" s="132">
        <f t="shared" si="3"/>
        <v>0</v>
      </c>
    </row>
    <row r="184" spans="1:54" ht="39.950000000000003" customHeight="1">
      <c r="A184" s="467" t="s">
        <v>128</v>
      </c>
      <c r="B184" s="467"/>
      <c r="C184" s="467"/>
      <c r="D184" s="482"/>
      <c r="E184" s="472">
        <f>E183</f>
        <v>0</v>
      </c>
      <c r="F184" s="474">
        <f t="shared" ref="F184:AY184" si="4">F183</f>
        <v>0</v>
      </c>
      <c r="G184" s="474">
        <f t="shared" si="4"/>
        <v>0</v>
      </c>
      <c r="H184" s="470">
        <f t="shared" si="4"/>
        <v>0</v>
      </c>
      <c r="I184" s="482"/>
      <c r="J184" s="496"/>
      <c r="K184" s="497">
        <f t="shared" si="4"/>
        <v>0</v>
      </c>
      <c r="L184" s="497">
        <f t="shared" si="4"/>
        <v>0</v>
      </c>
      <c r="M184" s="497">
        <f t="shared" si="4"/>
        <v>0</v>
      </c>
      <c r="N184" s="497">
        <f>N183</f>
        <v>0</v>
      </c>
      <c r="O184" s="468">
        <f>O183</f>
        <v>0</v>
      </c>
      <c r="P184" s="464">
        <f t="shared" si="4"/>
        <v>0</v>
      </c>
      <c r="Q184" s="464">
        <f t="shared" si="4"/>
        <v>0</v>
      </c>
      <c r="R184" s="464">
        <f t="shared" si="4"/>
        <v>0</v>
      </c>
      <c r="S184" s="464">
        <f t="shared" si="4"/>
        <v>0</v>
      </c>
      <c r="T184" s="482"/>
      <c r="U184" s="496"/>
      <c r="V184" s="497">
        <f t="shared" si="4"/>
        <v>0</v>
      </c>
      <c r="W184" s="497">
        <f t="shared" si="4"/>
        <v>0</v>
      </c>
      <c r="X184" s="497">
        <f t="shared" si="4"/>
        <v>0</v>
      </c>
      <c r="Y184" s="497">
        <f>Y183</f>
        <v>0</v>
      </c>
      <c r="Z184" s="468">
        <f>Z183</f>
        <v>0</v>
      </c>
      <c r="AA184" s="503">
        <f t="shared" si="4"/>
        <v>0</v>
      </c>
      <c r="AB184" s="464">
        <f t="shared" si="4"/>
        <v>0</v>
      </c>
      <c r="AC184" s="464">
        <f t="shared" si="4"/>
        <v>0</v>
      </c>
      <c r="AD184" s="464">
        <f>AD183</f>
        <v>0</v>
      </c>
      <c r="AE184" s="482"/>
      <c r="AF184" s="496"/>
      <c r="AG184" s="497">
        <f t="shared" si="4"/>
        <v>0</v>
      </c>
      <c r="AH184" s="497">
        <f t="shared" si="4"/>
        <v>0</v>
      </c>
      <c r="AI184" s="497">
        <f t="shared" si="4"/>
        <v>0</v>
      </c>
      <c r="AJ184" s="497">
        <f>AJ183</f>
        <v>0</v>
      </c>
      <c r="AK184" s="468">
        <f>AK183</f>
        <v>0</v>
      </c>
      <c r="AL184" s="464">
        <f t="shared" si="4"/>
        <v>0</v>
      </c>
      <c r="AM184" s="464">
        <f t="shared" si="4"/>
        <v>0</v>
      </c>
      <c r="AN184" s="464">
        <f t="shared" si="4"/>
        <v>0</v>
      </c>
      <c r="AO184" s="464">
        <f>AO183</f>
        <v>0</v>
      </c>
      <c r="AP184" s="482"/>
      <c r="AQ184" s="496"/>
      <c r="AR184" s="497">
        <f t="shared" si="4"/>
        <v>0</v>
      </c>
      <c r="AS184" s="497">
        <f t="shared" si="4"/>
        <v>0</v>
      </c>
      <c r="AT184" s="497">
        <f t="shared" si="4"/>
        <v>0</v>
      </c>
      <c r="AU184" s="497">
        <f>AU183</f>
        <v>0</v>
      </c>
      <c r="AV184" s="468">
        <f>AV183</f>
        <v>0</v>
      </c>
      <c r="AW184" s="110">
        <f t="shared" si="4"/>
        <v>0</v>
      </c>
      <c r="AX184" s="110">
        <f t="shared" si="4"/>
        <v>0</v>
      </c>
      <c r="AY184" s="110">
        <f t="shared" si="4"/>
        <v>0</v>
      </c>
      <c r="AZ184" s="110">
        <f>AZ183</f>
        <v>0</v>
      </c>
      <c r="BB184" s="484"/>
    </row>
    <row r="185" spans="1:54" ht="39.950000000000003" customHeight="1">
      <c r="A185" s="469" t="s">
        <v>129</v>
      </c>
      <c r="B185" s="469"/>
      <c r="C185" s="469"/>
      <c r="D185" s="482"/>
      <c r="E185" s="483"/>
      <c r="F185" s="483"/>
      <c r="G185" s="483"/>
      <c r="H185" s="499"/>
      <c r="I185" s="482"/>
      <c r="J185" s="496"/>
      <c r="K185" s="498">
        <f>SUMIF(K9:K182,"&lt;&gt;",$E$9:$E$182)</f>
        <v>0</v>
      </c>
      <c r="L185" s="498">
        <f>SUMIF(L9:L182,"&lt;&gt;",$F$9:$F$182)</f>
        <v>0</v>
      </c>
      <c r="M185" s="498">
        <f>SUMIF(M9:M182,"&lt;&gt;",$G$9:$G$182)</f>
        <v>0</v>
      </c>
      <c r="N185" s="498">
        <f>SUMIF(N9:N182,"&lt;&gt;",$H$9:$H$182)</f>
        <v>0</v>
      </c>
      <c r="O185" s="496"/>
      <c r="P185" s="463"/>
      <c r="Q185" s="463"/>
      <c r="R185" s="463"/>
      <c r="S185" s="463"/>
      <c r="T185" s="482"/>
      <c r="U185" s="496"/>
      <c r="V185" s="498">
        <f>SUMIF(V9:V182,"&lt;&gt;",$E$9:$E$182)</f>
        <v>0</v>
      </c>
      <c r="W185" s="498">
        <f>SUMIF(W9:W182,"&lt;&gt;",$F$9:$F$182)</f>
        <v>0</v>
      </c>
      <c r="X185" s="498">
        <f>SUMIF(X9:X182,"&lt;&gt;",$G$9:$G$182)</f>
        <v>0</v>
      </c>
      <c r="Y185" s="498">
        <f>SUMIF(Y9:Y182,"&lt;&gt;",$H$9:$H$182)</f>
        <v>0</v>
      </c>
      <c r="Z185" s="496"/>
      <c r="AA185" s="504"/>
      <c r="AB185" s="463"/>
      <c r="AC185" s="463"/>
      <c r="AD185" s="463"/>
      <c r="AE185" s="482"/>
      <c r="AF185" s="496"/>
      <c r="AG185" s="498">
        <f>SUMIF(AG9:AG182,"&lt;&gt;",$E$9:$E$182)</f>
        <v>0</v>
      </c>
      <c r="AH185" s="498">
        <f>SUMIF(AH9:AH182,"&lt;&gt;",$F$9:$F$182)</f>
        <v>0</v>
      </c>
      <c r="AI185" s="498">
        <f>SUMIF(AI9:AI182,"&lt;&gt;",$G$9:$G$182)</f>
        <v>0</v>
      </c>
      <c r="AJ185" s="498">
        <f>SUMIF(AJ9:AJ182,"&lt;&gt;",$H$9:$H$182)</f>
        <v>0</v>
      </c>
      <c r="AK185" s="496"/>
      <c r="AL185" s="463"/>
      <c r="AM185" s="463"/>
      <c r="AN185" s="463"/>
      <c r="AO185" s="463"/>
      <c r="AP185" s="482"/>
      <c r="AQ185" s="496"/>
      <c r="AR185" s="498">
        <f>SUMIF(AR9:AR182,"&lt;&gt;",$E$9:$E$182)</f>
        <v>0</v>
      </c>
      <c r="AS185" s="498">
        <f>SUMIF(AS9:AS182,"&lt;&gt;",$F$9:$F$182)</f>
        <v>0</v>
      </c>
      <c r="AT185" s="498">
        <f>SUMIF(AT9:AT182,"&lt;&gt;",$G$9:$G$182)</f>
        <v>0</v>
      </c>
      <c r="AU185" s="498">
        <f>SUMIF(AU9:AU182,"&lt;&gt;",$H$9:$H$182)</f>
        <v>0</v>
      </c>
      <c r="AV185" s="496"/>
      <c r="AW185" s="82"/>
      <c r="AX185" s="82"/>
      <c r="AY185" s="82"/>
      <c r="AZ185" s="82"/>
      <c r="BB185" s="484"/>
    </row>
    <row r="186" spans="1:54" ht="39.950000000000003" customHeight="1">
      <c r="A186" s="469" t="s">
        <v>130</v>
      </c>
      <c r="B186" s="469"/>
      <c r="C186" s="471"/>
      <c r="D186" s="482"/>
      <c r="E186" s="473">
        <f>COUNTIF(E9:E182,"&lt;&gt;")</f>
        <v>0</v>
      </c>
      <c r="F186" s="475">
        <f>COUNTIF(F9:F182,"&gt;0")</f>
        <v>0</v>
      </c>
      <c r="G186" s="475">
        <f>COUNTIF(G9:G182,"&gt;0")</f>
        <v>0</v>
      </c>
      <c r="H186" s="500"/>
      <c r="I186" s="482"/>
      <c r="J186" s="496"/>
      <c r="K186" s="487">
        <f>COUNTIF(K9:K182,"&lt;&gt;")</f>
        <v>0</v>
      </c>
      <c r="L186" s="487">
        <f>COUNTIF(L9:L182,"&gt;0")</f>
        <v>0</v>
      </c>
      <c r="M186" s="487">
        <f>COUNTIF(M9:M182,"&gt;0")</f>
        <v>0</v>
      </c>
      <c r="N186" s="487">
        <f>COUNTIF(N9:N182,"&gt;0")</f>
        <v>0</v>
      </c>
      <c r="O186" s="496"/>
      <c r="P186" s="465"/>
      <c r="Q186" s="465"/>
      <c r="R186" s="465"/>
      <c r="S186" s="465"/>
      <c r="T186" s="482"/>
      <c r="U186" s="496"/>
      <c r="V186" s="487">
        <f>COUNTIF(V9:V182,"&lt;&gt;")</f>
        <v>0</v>
      </c>
      <c r="W186" s="487">
        <f>COUNTIF(W9:W182,"&gt;0")</f>
        <v>0</v>
      </c>
      <c r="X186" s="487">
        <f>COUNTIF(X9:X182,"&gt;0")</f>
        <v>0</v>
      </c>
      <c r="Y186" s="487">
        <f>COUNTIF(Y9:Y182,"&gt;0")</f>
        <v>0</v>
      </c>
      <c r="Z186" s="501"/>
      <c r="AA186" s="510"/>
      <c r="AB186" s="465"/>
      <c r="AC186" s="465"/>
      <c r="AD186" s="465"/>
      <c r="AE186" s="482"/>
      <c r="AF186" s="496"/>
      <c r="AG186" s="487">
        <f>COUNTIF(AG9:AG182,"&lt;&gt;")</f>
        <v>0</v>
      </c>
      <c r="AH186" s="487">
        <f>COUNTIF(AH9:AH182,"&gt;0")</f>
        <v>0</v>
      </c>
      <c r="AI186" s="487">
        <f>COUNTIF(AI9:AI182,"&gt;0")</f>
        <v>0</v>
      </c>
      <c r="AJ186" s="487">
        <f>COUNTIF(AJ9:AJ182,"&gt;0")</f>
        <v>0</v>
      </c>
      <c r="AK186" s="496"/>
      <c r="AL186" s="465"/>
      <c r="AM186" s="465"/>
      <c r="AN186" s="465"/>
      <c r="AO186" s="465"/>
      <c r="AP186" s="482"/>
      <c r="AQ186" s="496"/>
      <c r="AR186" s="487">
        <f>COUNTIF(AR9:AR182,"&lt;&gt;")</f>
        <v>0</v>
      </c>
      <c r="AS186" s="487">
        <f>COUNTIF(AS9:AS182,"&gt;0")</f>
        <v>0</v>
      </c>
      <c r="AT186" s="487">
        <f>COUNTIF(AT9:AT182,"&gt;0")</f>
        <v>0</v>
      </c>
      <c r="AU186" s="487">
        <f>COUNTIF(AU9:AU182,"&gt;0")</f>
        <v>0</v>
      </c>
      <c r="AV186" s="512"/>
      <c r="AW186" s="83"/>
      <c r="AX186" s="83"/>
      <c r="AY186" s="83"/>
      <c r="AZ186" s="83"/>
      <c r="BB186" s="484"/>
    </row>
    <row r="187" spans="1:54" s="480" customFormat="1" ht="39.950000000000003" customHeight="1" thickBot="1">
      <c r="A187" s="481" t="s">
        <v>131</v>
      </c>
      <c r="B187" s="476"/>
      <c r="C187" s="477"/>
      <c r="D187" s="506"/>
      <c r="E187" s="513">
        <f>COUNT(E9:E182)</f>
        <v>0</v>
      </c>
      <c r="F187" s="514">
        <f>COUNT(F9:F182)</f>
        <v>0</v>
      </c>
      <c r="G187" s="507"/>
      <c r="H187" s="508"/>
      <c r="I187" s="506"/>
      <c r="J187" s="509"/>
      <c r="K187" s="515">
        <f>COUNT(K9:K182)</f>
        <v>0</v>
      </c>
      <c r="L187" s="515">
        <f>COUNT(L9:L182)</f>
        <v>0</v>
      </c>
      <c r="M187" s="482"/>
      <c r="N187" s="501"/>
      <c r="O187" s="496"/>
      <c r="P187" s="478"/>
      <c r="Q187" s="478"/>
      <c r="R187" s="478"/>
      <c r="S187" s="478"/>
      <c r="T187" s="506"/>
      <c r="U187" s="509"/>
      <c r="V187" s="515">
        <f>COUNT(V9:V182)</f>
        <v>0</v>
      </c>
      <c r="W187" s="515">
        <f>COUNT(W9:W182)</f>
        <v>0</v>
      </c>
      <c r="X187" s="482"/>
      <c r="Y187" s="501"/>
      <c r="Z187" s="508"/>
      <c r="AA187" s="505"/>
      <c r="AB187" s="478"/>
      <c r="AC187" s="478"/>
      <c r="AD187" s="478"/>
      <c r="AE187" s="506"/>
      <c r="AF187" s="509"/>
      <c r="AG187" s="515">
        <f>COUNT(AG9:AG182)</f>
        <v>0</v>
      </c>
      <c r="AH187" s="515">
        <f>COUNT(AH9:AH182)</f>
        <v>0</v>
      </c>
      <c r="AI187" s="506"/>
      <c r="AJ187" s="511"/>
      <c r="AK187" s="509"/>
      <c r="AL187" s="478"/>
      <c r="AM187" s="478"/>
      <c r="AN187" s="478"/>
      <c r="AO187" s="478"/>
      <c r="AP187" s="506"/>
      <c r="AQ187" s="509"/>
      <c r="AR187" s="515">
        <f>COUNT(AR9:AR182)</f>
        <v>0</v>
      </c>
      <c r="AS187" s="515">
        <f>COUNT(AS9:AS182)</f>
        <v>0</v>
      </c>
      <c r="AT187" s="506"/>
      <c r="AU187" s="501"/>
      <c r="AV187" s="496"/>
      <c r="AW187" s="479"/>
      <c r="AX187" s="479"/>
      <c r="AY187" s="479"/>
      <c r="AZ187" s="479"/>
      <c r="BB187" s="484"/>
    </row>
    <row r="188" spans="1:54">
      <c r="M188" s="502"/>
      <c r="N188" s="502"/>
      <c r="O188" s="502"/>
      <c r="X188" s="502"/>
      <c r="Y188" s="502"/>
      <c r="AU188" s="502"/>
      <c r="AV188" s="502"/>
    </row>
    <row r="189" spans="1:54"/>
    <row r="190" spans="1:54"/>
    <row r="191" spans="1:54"/>
    <row r="192" spans="1:54"/>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sheetData>
  <mergeCells count="11">
    <mergeCell ref="A1:C2"/>
    <mergeCell ref="AA6:AD6"/>
    <mergeCell ref="U7:W7"/>
    <mergeCell ref="AF7:AH7"/>
    <mergeCell ref="AQ7:AS7"/>
    <mergeCell ref="D6:H6"/>
    <mergeCell ref="A6:C6"/>
    <mergeCell ref="I6:O6"/>
    <mergeCell ref="T6:Z6"/>
    <mergeCell ref="AE6:AK6"/>
    <mergeCell ref="AP6:AV6"/>
  </mergeCells>
  <conditionalFormatting sqref="A9:C182 A183:U183 AE183:AF183 AP183:AQ183 Y183:Y186 AJ183:AJ186 AU183:AU186 AD183:AD187 AO183:AO187 AZ183:AZ187 J184:S184 AA184:AC184 AL184:AN184 AW184:AY184 U184:X186 AF184:AI186 AQ184:AT186 A184:H187 J185:N186 O185:S187 J187:L187 N187 U187:W187 Y187:Z187 AF187:AH187 AJ187:AK187 AQ187:AS187 AU187:AV187">
    <cfRule type="expression" dxfId="118" priority="1199">
      <formula>#REF!="Ja"</formula>
    </cfRule>
  </conditionalFormatting>
  <conditionalFormatting sqref="E9:H182 J9:J182 U9:U182 AF9:AF182 AP9:AQ182">
    <cfRule type="expression" dxfId="115" priority="1194">
      <formula>#REF!="Ja"</formula>
    </cfRule>
  </conditionalFormatting>
  <conditionalFormatting sqref="I184:I187">
    <cfRule type="expression" dxfId="114" priority="20">
      <formula>#REF!="Ja"</formula>
    </cfRule>
  </conditionalFormatting>
  <conditionalFormatting sqref="M187">
    <cfRule type="expression" dxfId="113" priority="11">
      <formula>#REF!="Ja"</formula>
    </cfRule>
  </conditionalFormatting>
  <conditionalFormatting sqref="T184:T187">
    <cfRule type="expression" dxfId="112" priority="10">
      <formula>#REF!="Ja"</formula>
    </cfRule>
  </conditionalFormatting>
  <conditionalFormatting sqref="V13:AE182 AA9:AE12">
    <cfRule type="expression" dxfId="111" priority="24">
      <formula>#REF!="Ja"</formula>
    </cfRule>
  </conditionalFormatting>
  <conditionalFormatting sqref="X187">
    <cfRule type="expression" dxfId="110" priority="7">
      <formula>#REF!="Ja"</formula>
    </cfRule>
  </conditionalFormatting>
  <conditionalFormatting sqref="Z185:Z186">
    <cfRule type="expression" dxfId="109" priority="4">
      <formula>#REF!="Ja"</formula>
    </cfRule>
  </conditionalFormatting>
  <conditionalFormatting sqref="AE184:AE187">
    <cfRule type="expression" dxfId="106" priority="9">
      <formula>#REF!="Ja"</formula>
    </cfRule>
  </conditionalFormatting>
  <conditionalFormatting sqref="AH9 K9:T182 AG9:AG182 AR9:AR182 AU9:AV182 AH11 AH13 AX14:AY182 AH15 AH17 AH19 AH21 AH23 AH25 AH27 AH29 AH31 AH33 AH35 AH37 AH39 AH41 AH43 AH45 AH47 AH49 AH51 AH53 AH55 AH57 AH59 AH61 AH63 AH65 AH67 AH69 AH71 AH73 AH75 AH77 AH79 AH81 AH83 AH85 AH87 AH89 AH91 AH93 AH95 AH97 AH99 AH101 AH103 AH105 AH107 AH109 AH111 AH113 AH115 AH117 AH119 AH121 AH123 AH125 AH127 AH129 AH131 AH133 AH135 AH137 AH139 AH141 AH143 AH145 AH147 AH149 AH151 AH153 AH155 AH157 AH159 AH161 AH163 AH165 AH167 AH169 AH171 AH173 AH175 AH177 AH179 AH181:AH182">
    <cfRule type="expression" dxfId="105" priority="807">
      <formula>#REF!="Ja"</formula>
    </cfRule>
  </conditionalFormatting>
  <conditionalFormatting sqref="AH10 AS10:AT10 AH12 AS12:AT12 AH14 AS14:AT14 AH16 AS16:AT16 AH18 AS18:AT18 AH20 AS20:AT20 AH22 AS22:AT22 AH24 AS24:AT24 AH26 AS26:AT26 AH28 AS28:AT28 AH30 AS30:AT30 AH32 AS32:AT32 AH34 AS34:AT34 AH36 AS36:AT36 AH38 AS38:AT38 AH40 AS40:AT40 AH42 AS42:AT42 AH44 AS44:AT44 AH46 AS46:AT46 AH48 AS48:AT48 AH50 AS50:AT50 AH52 AS52:AT52 AH54 AS54:AT54 AH56 AS56:AT56 AH58 AS58:AT58 AH60 AS60:AT60 AH62 AS62:AT62 AH64 AS64:AT64 AH66 AS66:AT66 AH68 AS68:AT68 AH70 AS70:AT70 AH72 AS72:AT72 AH74 AS74:AT74 AH76 AS76:AT76 AH78 AS78:AT78 AH80 AS80:AT80 AH82 AS82:AT82 AH84 AS84:AT84 AH86 AS86:AT86 AH88 AS88:AT88 AH90 AS90:AT90 AH92 AS92:AT92 AH94 AS94:AT94 AH96 AS96:AT96 AH98 AS98:AT98 AH100 AS100:AT100 AH102 AS102:AT102 AH104 AS104:AT104 AH106 AS106:AT106 AH108 AS108:AT108 AH110 AS110:AT110 AH112 AS112:AT112 AH114 AS114:AT114 AH116 AS116:AT116 AH118 AS118:AT118 AH120 AS120:AT120 AH122 AS122:AT122 AH124 AS124:AT124 AH126 AS126:AT126 AH128 AS128:AT128 AH130 AS130:AT130 AH132 AS132:AT132 AH134 AS134:AT134 AH136 AS136:AT136 AH138 AS138:AT138 AH140 AS140:AT140 AH142 AS142:AT142 AH144 AS144:AT144 AH146 AS146:AT146 AH148 AS148:AT148 AH150 AS150:AT150 AH152 AS152:AT152 AH154 AS154:AT154 AH156 AS156:AT156 AH158 AS158:AT158 AH160 AS160:AT160 AH162 AS162:AT162 AH164 AS164:AT164 AH166 AS166:AT166 AH168 AS168:AT168 AH170 AS170:AT170 AH172 AS172:AT172 AH174 AS174:AT174 AH176 AS176:AT176 AH178 AS178:AT178 AH180 AS180:AT180 V183:X183 AA183:AC183 AG183:AI183 AL183:AN183 AR183:AT183 AW183:AY183 Z183:Z184 AA185:AC187 AL185:AN187 AW185:AY187">
    <cfRule type="expression" dxfId="102" priority="1195">
      <formula>#REF!="Ja"</formula>
    </cfRule>
  </conditionalFormatting>
  <conditionalFormatting sqref="AI187">
    <cfRule type="expression" dxfId="99" priority="6">
      <formula>#REF!="Ja"</formula>
    </cfRule>
  </conditionalFormatting>
  <conditionalFormatting sqref="AI9:AO182">
    <cfRule type="expression" dxfId="98" priority="21">
      <formula>#REF!="Ja"</formula>
    </cfRule>
  </conditionalFormatting>
  <conditionalFormatting sqref="AK183:AK186">
    <cfRule type="expression" dxfId="97" priority="3">
      <formula>#REF!="Ja"</formula>
    </cfRule>
  </conditionalFormatting>
  <conditionalFormatting sqref="AP184:AP187">
    <cfRule type="expression" dxfId="92" priority="8">
      <formula>#REF!="Ja"</formula>
    </cfRule>
  </conditionalFormatting>
  <conditionalFormatting sqref="AS9:AT9 AS11:AT11 AS13:AT13 AS15:AT15 AS17:AT17 AS19:AT19 AS21:AT21 AS23:AT23 AS25:AT25 AS27:AT27 AS29:AT29 AS31:AT31 AS33:AT33 AS35:AT35 AS37:AT37 AS39:AT39 AS41:AT41 AS43:AT43 AS45:AT45 AS47:AT47 AS49:AT49 AS51:AT51 AS53:AT53 AS55:AT55 AS57:AT57 AS59:AT59 AS61:AT61 AS63:AT63 AS65:AT65 AS67:AT67 AS69:AT69 AS71:AT71 AS73:AT73 AS75:AT75 AS77:AT77 AS79:AT79 AS81:AT81 AS83:AT83 AS85:AT85 AS87:AT87 AS89:AT89 AS91:AT91 AS93:AT93 AS95:AT95 AS97:AT97 AS99:AT99 AS101:AT101 AS103:AT103 AS105:AT105 AS107:AT107 AS109:AT109 AS111:AT111 AS113:AT113 AS115:AT115 AS117:AT117 AS119:AT119 AS121:AT121 AS123:AT123 AS125:AT125 AS127:AT127 AS129:AT129 AS131:AT131 AS133:AT133 AS135:AT135 AS137:AT137 AS139:AT139 AS141:AT141 AS143:AT143 AS145:AT145 AS147:AT147 AS149:AT149 AS151:AT151 AS153:AT153 AS155:AT155 AS157:AT157 AS159:AT159 AS161:AT161 AS163:AT163 AS165:AT165 AS167:AT167 AS169:AT169 AS171:AT171 AS173:AT173 AS175:AT175 AS177:AT177 AS179:AT179 AS181:AT182">
    <cfRule type="expression" dxfId="89" priority="794">
      <formula>#REF!="Ja"</formula>
    </cfRule>
  </conditionalFormatting>
  <conditionalFormatting sqref="AT187">
    <cfRule type="expression" dxfId="88" priority="5">
      <formula>#REF!="Ja"</formula>
    </cfRule>
  </conditionalFormatting>
  <conditionalFormatting sqref="AV183:AV186">
    <cfRule type="expression" dxfId="87" priority="2">
      <formula>#REF!="Ja"</formula>
    </cfRule>
  </conditionalFormatting>
  <conditionalFormatting sqref="AW9:AY13">
    <cfRule type="expression" dxfId="84" priority="473">
      <formula>#REF!="Ja"</formula>
    </cfRule>
  </conditionalFormatting>
  <conditionalFormatting sqref="AZ9:AZ182">
    <cfRule type="expression" dxfId="82" priority="162">
      <formula>#REF!="Ja"</formula>
    </cfRule>
  </conditionalFormatting>
  <conditionalFormatting sqref="V9:Z12">
    <cfRule type="expression" dxfId="0" priority="1">
      <formula>#REF!="Ja"</formula>
    </cfRule>
  </conditionalFormatting>
  <dataValidations count="5">
    <dataValidation type="decimal" allowBlank="1" showInputMessage="1" showErrorMessage="1" sqref="AW9:AW13 AA9:AA182 AL9:AL182 E9:E182 P9:P182" xr:uid="{93BF1AC6-177D-4EFD-BF63-D177DCA8D49B}">
      <formula1>-1</formula1>
      <formula2>1000000</formula2>
    </dataValidation>
    <dataValidation type="date" allowBlank="1" showInputMessage="1" showErrorMessage="1" sqref="T9:T183 AE9:AE183 I183:J183 AP9:AP183" xr:uid="{A353F1A4-7634-4DF5-A534-E97F9E452901}">
      <formula1>40179</formula1>
      <formula2>55153</formula2>
    </dataValidation>
    <dataValidation allowBlank="1" showInputMessage="1" showErrorMessage="1" promptTitle="Antall mnd mellom hver måling" sqref="F2:G3" xr:uid="{6A7518BC-7200-4604-A594-F1EAB654FBCB}"/>
    <dataValidation type="whole" operator="greaterThan" allowBlank="1" showInputMessage="1" showErrorMessage="1" sqref="A9:A182" xr:uid="{54B0564E-ACEF-4E24-B99C-E98AC7AE1E79}">
      <formula1>-1</formula1>
    </dataValidation>
    <dataValidation type="whole" allowBlank="1" showInputMessage="1" showErrorMessage="1" sqref="AG9:AG182 AR9:AR182 K9:K182 V13:Y182 V9:V12" xr:uid="{D612E597-8DF0-496F-BBA1-B3358B473CC7}">
      <formula1>-1000000</formula1>
      <formula2>1000000</formula2>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198" id="{EBB7D66D-90DB-4CB8-9BA1-7AE57A17D5C8}">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1196" id="{96D40FC0-17FE-44F6-B520-1F6A9FD98088}">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E9:H182 J9:J182 U9:U182 AF9:AF182 AP9:AQ182</xm:sqref>
        </x14:conditionalFormatting>
        <x14:conditionalFormatting xmlns:xm="http://schemas.microsoft.com/office/excel/2006/main">
          <x14:cfRule type="expression" priority="25" id="{6C723FBD-CEA1-497E-BDEA-AEBFBC95480C}">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26" id="{50A5BEEB-16F2-434B-AEA4-CE1DD2D1D5D3}">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AA9:AD182</xm:sqref>
        </x14:conditionalFormatting>
        <x14:conditionalFormatting xmlns:xm="http://schemas.microsoft.com/office/excel/2006/main">
          <x14:cfRule type="expression" priority="808" id="{4E774C9A-D6F3-45A6-8C51-30DE7B65F19D}">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AH9 P9:S182 AG9:AG182 AR9:AR182 AH11 AH13 AH15 AZ16:AZ182 AH17 AH19 AH21 AH23 AH25 AH27 AH29 AH31 AH33 AH35 AH37 AH39 AH41 AH43 AH45 AH47 AH49 AH51 AH53 AH55 AH57 AH59 AH61 AH63 AH65 AH67 AH69 AH71 AH73 AH75 AH77 AH79 AH81 AH83 AH85 AH87 AH89 AH91 AH93 AH95 AH97 AH99 AH101 AH103 AH105 AH107 AH109 AH111 AH113 AH115 AH117 AH119 AH121 AH123 AH125 AH127 AH129 AH131 AH133 AH135 AH137 AH139 AH141 AH143 AH145 AH147 AH149 AH151 AH153 AH155 AH157 AH159 AH161 AH163 AH165 AH167 AH169 AH171 AH173 AH175 AH177 AH179 AH181:AH182</xm:sqref>
        </x14:conditionalFormatting>
        <x14:conditionalFormatting xmlns:xm="http://schemas.microsoft.com/office/excel/2006/main">
          <x14:cfRule type="expression" priority="809" id="{CBE5C3BC-44AB-4BA0-9075-3EF8173B5227}">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AH9 AH11 AH13 AH15 AH17 AH19 AH21 AH23 AH25 AH27 AH29 AH31 AH33 AH35 AH37 AH39 AH41 AH43 AH45 AH47 AH49 AH51 AH53 AH55 AH57 AH59 AH61 AH63 AH65 AH67 AH69 AH71 AH73 AH75 AH77 AH79 AH81 AH83 AH85 AH87 AH89 AH91 AH93 AH95 AH97 AH99 AH101 AH103 AH105 AH107 AH109 AH111 AH113 AH115 AH117 AH119 AH121 AH123 AH125 AH127 AH129 AH131 AH133 AH135 AH137 AH139 AH141 AH143 AH145 AH147 AH149 AH151 AH153 AH155 AH157 AH159 AH161 AH163 AH165 AH167 AH169 AH171 AH173 AH175 AH177 AH179 AH181:AH182</xm:sqref>
        </x14:conditionalFormatting>
        <x14:conditionalFormatting xmlns:xm="http://schemas.microsoft.com/office/excel/2006/main">
          <x14:cfRule type="expression" priority="1006" id="{0E1764E9-F633-407B-A64A-DE7B71A55180}">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1008" id="{CFC5A574-2358-4D0C-A5BA-58140AA508D6}">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AH10 AS10:AT10 AH12 AS12:AT12 AH14 AS14:AT14 AH16 AS16:AT16 AH18 AS18:AT18 AH20 AS20:AT20 AH22 AS22:AT22 AH24 AS24:AT24 AH26 AS26:AT26 AH28 AS28:AT28 AH30 AS30:AT30 AH32 AS32:AT32 AH34 AS34:AT34 AH36 AS36:AT36 AH38 AS38:AT38 AH40 AS40:AT40 AH42 AS42:AT42 AH44 AS44:AT44 AH46 AS46:AT46 AH48 AS48:AT48 AH50 AS50:AT50 AH52 AS52:AT52 AH54 AS54:AT54 AH56 AS56:AT56 AH58 AS58:AT58 AH60 AS60:AT60 AH62 AS62:AT62 AH64 AS64:AT64 AH66 AS66:AT66 AH68 AS68:AT68 AH70 AS70:AT70 AH72 AS72:AT72 AH74 AS74:AT74 AH76 AS76:AT76 AH78 AS78:AT78 AH80 AS80:AT80 AH82 AS82:AT82 AH84 AS84:AT84 AH86 AS86:AT86 AH88 AS88:AT88 AH90 AS90:AT90 AH92 AS92:AT92 AH94 AS94:AT94 AH96 AS96:AT96 AH98 AS98:AT98 AH100 AS100:AT100 AH102 AS102:AT102 AH104 AS104:AT104 AH106 AS106:AT106 AH108 AS108:AT108 AH110 AS110:AT110 AH112 AS112:AT112 AH114 AS114:AT114 AH116 AS116:AT116 AH118 AS118:AT118 AH120 AS120:AT120 AH122 AS122:AT122 AH124 AS124:AT124 AH126 AS126:AT126 AH128 AS128:AT128 AH130 AS130:AT130 AH132 AS132:AT132 AH134 AS134:AT134 AH136 AS136:AT136 AH138 AS138:AT138 AH140 AS140:AT140 AH142 AS142:AT142 AH144 AS144:AT144 AH146 AS146:AT146 AH148 AS148:AT148 AH150 AS150:AT150 AH152 AS152:AT152 AH154 AS154:AT154 AH156 AS156:AT156 AH158 AS158:AT158 AH160 AS160:AT160 AH162 AS162:AT162 AH164 AS164:AT164 AH166 AS166:AT166 AH168 AS168:AT168 AH170 AS170:AT170 AH172 AS172:AT172 AH174 AS174:AT174 AH176 AS176:AT176 AH178 AS178:AT178 AH180 AS180:AT180</xm:sqref>
        </x14:conditionalFormatting>
        <x14:conditionalFormatting xmlns:xm="http://schemas.microsoft.com/office/excel/2006/main">
          <x14:cfRule type="expression" priority="477" id="{D7294B5A-BE3D-4397-BCB2-CD6E79D4B8B1}">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478" id="{DBB79D56-8F71-410A-9899-5D72687AF218}">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AL9:AM9 AL11:AM11 AL13:AM13 AL15:AM15 AL17:AM17 AL19:AM19 AL21:AM21 AL23:AM23 AL25:AM25 AL27:AM27 AL29:AM29 AL31:AM31 AL33:AM33 AL35:AM35 AL37:AM37 AL39:AM39 AL41:AM41 AL43:AM43 AL45:AM45 AL47:AM47 AL49:AM49 AL51:AM51 AL53:AM53 AL55:AM55 AL57:AM57 AL59:AM59 AL61:AM61 AL63:AM63 AL65:AM65 AL67:AM67 AL69:AM69 AL71:AM71 AL73:AM73 AL75:AM75 AL77:AM77 AL79:AM79 AL81:AM81 AL83:AM83 AL85:AM85 AL87:AM87 AL89:AM89 AL91:AM91 AL93:AM93 AL95:AM95 AL97:AM97 AL99:AM99 AL101:AM101 AL103:AM103 AL105:AM105 AL107:AM107 AL109:AM109 AL111:AM111 AL113:AM113 AL115:AM115 AL117:AM117 AL119:AM119 AL121:AM121 AL123:AM123 AL125:AM125 AL127:AM127 AL129:AM129 AL131:AM131 AL133:AM133 AL135:AM135 AL137:AM137 AL139:AM139 AL141:AM141 AL143:AM143 AL145:AM145 AL147:AM147 AL149:AM149 AL151:AM151 AL153:AM153 AL155:AM155 AL157:AM157 AL159:AM159 AL161:AM161 AL163:AM163 AL165:AM165 AL167:AM167 AL169:AM169 AL171:AM171 AL173:AM173 AL175:AM175 AL177:AM177 AL179:AM179 AL181:AM182</xm:sqref>
        </x14:conditionalFormatting>
        <x14:conditionalFormatting xmlns:xm="http://schemas.microsoft.com/office/excel/2006/main">
          <x14:cfRule type="expression" priority="22" id="{786F4540-89B4-4FED-9886-4B067639D0DC}">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23" id="{83CAC913-0378-4CC2-A614-1D47568244ED}">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AL10:AO10 AL12:AO12 AL14:AO14 AL16:AO16 AL18:AO18 AL20:AO20 AL22:AO22 AL24:AO24 AL26:AO26 AL28:AO28 AL30:AO30 AL32:AO32 AL34:AO34 AL36:AO36 AL38:AO38 AL40:AO40 AL42:AO42 AL44:AO44 AL46:AO46 AL48:AO48 AL50:AO50 AL52:AO52 AL54:AO54 AL56:AO56 AL58:AO58 AL60:AO60 AL62:AO62 AL64:AO64 AL66:AO66 AL68:AO68 AL70:AO70 AL72:AO72 AL74:AO74 AL76:AO76 AL78:AO78 AL80:AO80 AL82:AO82 AL84:AO84 AL86:AO86 AL88:AO88 AL90:AO90 AL92:AO92 AL94:AO94 AL96:AO96 AL98:AO98 AL100:AO100 AL102:AO102 AL104:AO104 AL106:AO106 AL108:AO108 AL110:AO110 AL112:AO112 AL114:AO114 AL116:AO116 AL118:AO118 AL120:AO120 AL122:AO122 AL124:AO124 AL126:AO126 AL128:AO128 AL130:AO130 AL132:AO132 AL134:AO134 AL136:AO136 AL138:AO138 AL140:AO140 AL142:AO142 AL144:AO144 AL146:AO146 AL148:AO148 AL150:AO150 AL152:AO152 AL154:AO154 AL156:AO156 AL158:AO158 AL160:AO160 AL162:AO162 AL164:AO164 AL166:AO166 AL168:AO168 AL170:AO170 AL172:AO172 AL174:AO174 AL176:AO176 AL178:AO178 AL180:AO180</xm:sqref>
        </x14:conditionalFormatting>
        <x14:conditionalFormatting xmlns:xm="http://schemas.microsoft.com/office/excel/2006/main">
          <x14:cfRule type="expression" priority="796" id="{E01C52CA-2C9D-4121-BF27-E006154DDF3A}">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AS9:AT9 P9:S182 AG9:AG182 AR9:AR182 AS11:AT11 AS13:AT13 AX14:AY182 AS15:AT15 AZ16:AZ182 AS17:AT17 AS19:AT19 AS21:AT21 AS23:AT23 AS25:AT25 AS27:AT27 AS29:AT29 AS31:AT31 AS33:AT33 AS35:AT35 AS37:AT37 AS39:AT39 AS41:AT41 AS43:AT43 AS45:AT45 AS47:AT47 AS49:AT49 AS51:AT51 AS53:AT53 AS55:AT55 AS57:AT57 AS59:AT59 AS61:AT61 AS63:AT63 AS65:AT65 AS67:AT67 AS69:AT69 AS71:AT71 AS73:AT73 AS75:AT75 AS77:AT77 AS79:AT79 AS81:AT81 AS83:AT83 AS85:AT85 AS87:AT87 AS89:AT89 AS91:AT91 AS93:AT93 AS95:AT95 AS97:AT97 AS99:AT99 AS101:AT101 AS103:AT103 AS105:AT105 AS107:AT107 AS109:AT109 AS111:AT111 AS113:AT113 AS115:AT115 AS117:AT117 AS119:AT119 AS121:AT121 AS123:AT123 AS125:AT125 AS127:AT127 AS129:AT129 AS131:AT131 AS133:AT133 AS135:AT135 AS137:AT137 AS139:AT139 AS141:AT141 AS143:AT143 AS145:AT145 AS147:AT147 AS149:AT149 AS151:AT151 AS153:AT153 AS155:AT155 AS157:AT157 AS159:AT159 AS161:AT161 AS163:AT163 AS165:AT165 AS167:AT167 AS169:AT169 AS171:AT171 AS173:AT173 AS175:AT175 AS177:AT177 AS179:AT179 AS181:AT182</xm:sqref>
        </x14:conditionalFormatting>
        <x14:conditionalFormatting xmlns:xm="http://schemas.microsoft.com/office/excel/2006/main">
          <x14:cfRule type="expression" priority="795" id="{5CCC22E7-683F-4611-AEC4-B776C1388F37}">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AS9:AT9 AS11:AT11 AS13:AT13 AS15:AT15 AS17:AT17 AS19:AT19 AS21:AT21 AS23:AT23 AS25:AT25 AS27:AT27 AS29:AT29 AS31:AT31 AS33:AT33 AS35:AT35 AS37:AT37 AS39:AT39 AS41:AT41 AS43:AT43 AS45:AT45 AS47:AT47 AS49:AT49 AS51:AT51 AS53:AT53 AS55:AT55 AS57:AT57 AS59:AT59 AS61:AT61 AS63:AT63 AS65:AT65 AS67:AT67 AS69:AT69 AS71:AT71 AS73:AT73 AS75:AT75 AS77:AT77 AS79:AT79 AS81:AT81 AS83:AT83 AS85:AT85 AS87:AT87 AS89:AT89 AS91:AT91 AS93:AT93 AS95:AT95 AS97:AT97 AS99:AT99 AS101:AT101 AS103:AT103 AS105:AT105 AS107:AT107 AS109:AT109 AS111:AT111 AS113:AT113 AS115:AT115 AS117:AT117 AS119:AT119 AS121:AT121 AS123:AT123 AS125:AT125 AS127:AT127 AS129:AT129 AS131:AT131 AS133:AT133 AS135:AT135 AS137:AT137 AS139:AT139 AS141:AT141 AS143:AT143 AS145:AT145 AS147:AT147 AS149:AT149 AS151:AT151 AS153:AT153 AS155:AT155 AS157:AT157 AS159:AT159 AS161:AT161 AS163:AT163 AS165:AT165 AS167:AT167 AS169:AT169 AS171:AT171 AS173:AT173 AS175:AT175 AS177:AT177 AS179:AT179 AS181:AT182</xm:sqref>
        </x14:conditionalFormatting>
        <x14:conditionalFormatting xmlns:xm="http://schemas.microsoft.com/office/excel/2006/main">
          <x14:cfRule type="expression" priority="793" id="{A1AF8BEC-72CB-483D-9DE8-94814B80958A}">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AW14:AW182</xm:sqref>
        </x14:conditionalFormatting>
        <x14:conditionalFormatting xmlns:xm="http://schemas.microsoft.com/office/excel/2006/main">
          <x14:cfRule type="expression" priority="475" id="{1F891EC4-033D-431D-83E4-5408466A457C}">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AW9:AY13</xm:sqref>
        </x14:conditionalFormatting>
        <x14:conditionalFormatting xmlns:xm="http://schemas.microsoft.com/office/excel/2006/main">
          <x14:cfRule type="expression" priority="474" id="{3C636B6A-FDF7-490E-A156-CD40677C54FD}">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AW9:AY182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FF18-241E-4B5D-AC5C-53444FB1FE9F}">
  <sheetPr codeName="Sheet75">
    <tabColor theme="4" tint="0.59999389629810485"/>
  </sheetPr>
  <dimension ref="A1:BH105"/>
  <sheetViews>
    <sheetView showZeros="0" tabSelected="1" zoomScaleNormal="100" workbookViewId="0">
      <pane ySplit="5" topLeftCell="A6" activePane="bottomLeft" state="frozen"/>
      <selection pane="bottomLeft" sqref="A1:A2"/>
    </sheetView>
  </sheetViews>
  <sheetFormatPr defaultColWidth="0" defaultRowHeight="15" zeroHeight="1" outlineLevelRow="1"/>
  <cols>
    <col min="1" max="1" width="10.85546875" customWidth="1"/>
    <col min="2" max="8" width="30.85546875" customWidth="1"/>
    <col min="9" max="9" width="10.85546875" customWidth="1"/>
    <col min="10" max="60" width="0" hidden="1" customWidth="1"/>
    <col min="61" max="16384" width="8.85546875" hidden="1"/>
  </cols>
  <sheetData>
    <row r="1" spans="1:40" ht="14.45" customHeight="1">
      <c r="A1" s="659"/>
      <c r="B1" s="17"/>
      <c r="C1" s="660" t="s">
        <v>132</v>
      </c>
      <c r="D1" s="660"/>
      <c r="E1" s="660"/>
      <c r="F1" s="660"/>
      <c r="G1" s="660"/>
      <c r="H1" s="355"/>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row>
    <row r="2" spans="1:40" ht="14.45" customHeight="1">
      <c r="A2" s="659"/>
      <c r="B2" s="17"/>
      <c r="C2" s="660"/>
      <c r="D2" s="660"/>
      <c r="E2" s="660"/>
      <c r="F2" s="660"/>
      <c r="G2" s="660"/>
      <c r="H2" s="35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ht="14.45" customHeight="1">
      <c r="A3" s="17"/>
      <c r="B3" s="17"/>
      <c r="C3" s="660"/>
      <c r="D3" s="660"/>
      <c r="E3" s="660"/>
      <c r="F3" s="660"/>
      <c r="G3" s="660"/>
      <c r="H3" s="35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15.75"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s="25" customFormat="1" ht="83.25" customHeight="1" thickBot="1">
      <c r="A5" s="24"/>
      <c r="B5" s="360"/>
      <c r="C5" s="359" t="s">
        <v>114</v>
      </c>
      <c r="D5" s="350" t="str">
        <f>Målinger!I7</f>
        <v>Måling 1</v>
      </c>
      <c r="E5" s="350" t="str">
        <f>Målinger!T7</f>
        <v>Måling 2</v>
      </c>
      <c r="F5" s="350" t="str">
        <f>Målinger!AE7</f>
        <v>Måling 3</v>
      </c>
      <c r="G5" s="391" t="str">
        <f>Målinger!AP7</f>
        <v xml:space="preserve">Måling 4 </v>
      </c>
      <c r="H5" s="403" t="s">
        <v>133</v>
      </c>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1:40" ht="69.95" customHeight="1">
      <c r="A6" s="17"/>
      <c r="B6" s="371" t="s">
        <v>134</v>
      </c>
      <c r="C6" s="372">
        <f>Målinger!E184</f>
        <v>0</v>
      </c>
      <c r="D6" s="373">
        <f>Målinger!$K$184</f>
        <v>0</v>
      </c>
      <c r="E6" s="373">
        <f>Målinger!V$184</f>
        <v>0</v>
      </c>
      <c r="F6" s="373">
        <f>Målinger!AG$184</f>
        <v>0</v>
      </c>
      <c r="G6" s="392">
        <f>Målinger!AR$184</f>
        <v>0</v>
      </c>
      <c r="H6" s="434">
        <f t="shared" ref="H6:H11" si="0">SUM(C6:G6)</f>
        <v>0</v>
      </c>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69.95" customHeight="1">
      <c r="A7" s="17"/>
      <c r="B7" s="374" t="s">
        <v>135</v>
      </c>
      <c r="C7" s="375">
        <f>Målinger!F184</f>
        <v>0</v>
      </c>
      <c r="D7" s="376">
        <f>Målinger!$L$184</f>
        <v>0</v>
      </c>
      <c r="E7" s="376">
        <f>Målinger!W$184</f>
        <v>0</v>
      </c>
      <c r="F7" s="376">
        <f>Målinger!AH$184</f>
        <v>0</v>
      </c>
      <c r="G7" s="393">
        <f>Målinger!AS$184</f>
        <v>0</v>
      </c>
      <c r="H7" s="435">
        <f t="shared" si="0"/>
        <v>0</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ht="69.95" customHeight="1">
      <c r="A8" s="17"/>
      <c r="B8" s="374" t="s">
        <v>136</v>
      </c>
      <c r="C8" s="378">
        <f>IFERROR(Målinger!F184/Målinger!F186,0)</f>
        <v>0</v>
      </c>
      <c r="D8" s="379">
        <f>IFERROR(Målinger!$L$184/Målinger!L$186,0)</f>
        <v>0</v>
      </c>
      <c r="E8" s="379">
        <f>IFERROR(Målinger!W$184/Målinger!W$186,0)</f>
        <v>0</v>
      </c>
      <c r="F8" s="379">
        <f>IFERROR(Målinger!AH$184/Målinger!AH$186,0)</f>
        <v>0</v>
      </c>
      <c r="G8" s="394">
        <f>IFERROR(Målinger!AS$184/Målinger!AS$186,0)</f>
        <v>0</v>
      </c>
      <c r="H8" s="435">
        <f t="shared" si="0"/>
        <v>0</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ht="69.95" customHeight="1" outlineLevel="1">
      <c r="A9" s="17"/>
      <c r="B9" s="377" t="s">
        <v>137</v>
      </c>
      <c r="C9" s="347"/>
      <c r="D9" s="351">
        <f>Målinger!L$185</f>
        <v>0</v>
      </c>
      <c r="E9" s="351">
        <f>Målinger!W$185</f>
        <v>0</v>
      </c>
      <c r="F9" s="351">
        <f>Målinger!AH$185</f>
        <v>0</v>
      </c>
      <c r="G9" s="395">
        <f>Målinger!AS$185</f>
        <v>0</v>
      </c>
      <c r="H9" s="435">
        <f t="shared" si="0"/>
        <v>0</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ht="69.95" customHeight="1">
      <c r="A10" s="17"/>
      <c r="B10" s="361" t="s">
        <v>138</v>
      </c>
      <c r="C10" s="347">
        <f>'kjøring-støtteark'!D185</f>
        <v>0</v>
      </c>
      <c r="D10" s="351">
        <f>'kjøring-støtteark'!E185</f>
        <v>0</v>
      </c>
      <c r="E10" s="351">
        <f>'kjøring-støtteark'!F185</f>
        <v>0</v>
      </c>
      <c r="F10" s="351">
        <f>'kjøring-støtteark'!G185</f>
        <v>0</v>
      </c>
      <c r="G10" s="395">
        <f>'kjøring-støtteark'!H185</f>
        <v>0</v>
      </c>
      <c r="H10" s="435">
        <f t="shared" si="0"/>
        <v>0</v>
      </c>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1:40" ht="69.95" hidden="1" customHeight="1" outlineLevel="1">
      <c r="A11" s="17"/>
      <c r="B11" s="361" t="s">
        <v>123</v>
      </c>
      <c r="C11" s="347"/>
      <c r="D11" s="351">
        <f>Målinger!O184</f>
        <v>0</v>
      </c>
      <c r="E11" s="351">
        <f>Målinger!Z184</f>
        <v>0</v>
      </c>
      <c r="F11" s="351">
        <f>Målinger!AK184</f>
        <v>0</v>
      </c>
      <c r="G11" s="395">
        <f>Målinger!AV184</f>
        <v>0</v>
      </c>
      <c r="H11" s="447">
        <f t="shared" si="0"/>
        <v>0</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ht="69.95" hidden="1" customHeight="1" outlineLevel="1">
      <c r="A12" s="17"/>
      <c r="B12" s="362" t="s">
        <v>139</v>
      </c>
      <c r="C12" s="347"/>
      <c r="D12" s="351">
        <f>'kjøring-støtteark'!E187</f>
        <v>0</v>
      </c>
      <c r="E12" s="351">
        <f>'kjøring-støtteark'!F187</f>
        <v>0</v>
      </c>
      <c r="F12" s="351">
        <f>'kjøring-støtteark'!G187</f>
        <v>0</v>
      </c>
      <c r="G12" s="395">
        <f>'kjøring-støtteark'!H187</f>
        <v>0</v>
      </c>
      <c r="H12" s="44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0" ht="69.95" hidden="1" customHeight="1" outlineLevel="1">
      <c r="A13" s="17"/>
      <c r="B13" s="362" t="s">
        <v>140</v>
      </c>
      <c r="C13" s="347"/>
      <c r="D13" s="351">
        <f>Målinger!K185</f>
        <v>0</v>
      </c>
      <c r="E13" s="351">
        <f>Målinger!V185</f>
        <v>0</v>
      </c>
      <c r="F13" s="351">
        <f>Målinger!AG185</f>
        <v>0</v>
      </c>
      <c r="G13" s="395">
        <f>Målinger!AR185</f>
        <v>0</v>
      </c>
      <c r="H13" s="44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ht="69.95" hidden="1" customHeight="1" outlineLevel="1">
      <c r="A14" s="17"/>
      <c r="B14" s="363" t="s">
        <v>141</v>
      </c>
      <c r="C14" s="347"/>
      <c r="D14" s="351">
        <f>Målinger!P184</f>
        <v>0</v>
      </c>
      <c r="E14" s="351">
        <f>Målinger!AA184</f>
        <v>0</v>
      </c>
      <c r="F14" s="351">
        <f>Målinger!AL184</f>
        <v>0</v>
      </c>
      <c r="G14" s="395">
        <f>Målinger!AW184</f>
        <v>0</v>
      </c>
      <c r="H14" s="447">
        <f t="shared" ref="H14:H22" si="1">SUM(C14:G14)</f>
        <v>0</v>
      </c>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1:40" ht="69.95" hidden="1" customHeight="1" outlineLevel="1">
      <c r="A15" s="17"/>
      <c r="B15" s="361" t="s">
        <v>142</v>
      </c>
      <c r="C15" s="347"/>
      <c r="D15" s="351">
        <f>Målinger!Q184</f>
        <v>0</v>
      </c>
      <c r="E15" s="351">
        <f>Målinger!AB184</f>
        <v>0</v>
      </c>
      <c r="F15" s="351">
        <f>Målinger!AM184</f>
        <v>0</v>
      </c>
      <c r="G15" s="395">
        <f>Målinger!AX184</f>
        <v>0</v>
      </c>
      <c r="H15" s="447">
        <f t="shared" si="1"/>
        <v>0</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69.95" hidden="1" customHeight="1" outlineLevel="1" thickBot="1">
      <c r="A16" s="17"/>
      <c r="B16" s="364" t="s">
        <v>143</v>
      </c>
      <c r="C16" s="348"/>
      <c r="D16" s="352">
        <f>'kjøring-støtteark'!AC185</f>
        <v>0</v>
      </c>
      <c r="E16" s="352">
        <f>'kjøring-støtteark'!AD185</f>
        <v>0</v>
      </c>
      <c r="F16" s="352">
        <f>'kjøring-støtteark'!AE185</f>
        <v>0</v>
      </c>
      <c r="G16" s="396">
        <f>'kjøring-støtteark'!AF185</f>
        <v>0</v>
      </c>
      <c r="H16" s="448">
        <f t="shared" si="1"/>
        <v>0</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ht="69.95" customHeight="1" collapsed="1">
      <c r="A17" s="17"/>
      <c r="B17" s="380" t="s">
        <v>144</v>
      </c>
      <c r="C17" s="381">
        <f>C10*('Kostnader lønn, utstyr osv.'!$S$20/60)</f>
        <v>0</v>
      </c>
      <c r="D17" s="382">
        <f>D10*('Kostnader lønn, utstyr osv.'!$S$20/60)*Målinger!$F$3</f>
        <v>0</v>
      </c>
      <c r="E17" s="382">
        <f>E10*('Kostnader lønn, utstyr osv.'!$S$20/60)*Målinger!$F$3</f>
        <v>0</v>
      </c>
      <c r="F17" s="382">
        <f>F10*('Kostnader lønn, utstyr osv.'!$S$20/60)*Målinger!$F$3</f>
        <v>0</v>
      </c>
      <c r="G17" s="382">
        <f>G10*('Kostnader lønn, utstyr osv.'!$S$20/60)*Målinger!$F$3</f>
        <v>0</v>
      </c>
      <c r="H17" s="440">
        <f>SUM(C17:G17)</f>
        <v>0</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40" ht="69.95" customHeight="1" thickBot="1">
      <c r="A18" s="17"/>
      <c r="B18" s="365" t="s">
        <v>145</v>
      </c>
      <c r="C18" s="349">
        <f>C7*('Kostnader lønn, utstyr osv.'!$S$9/60)</f>
        <v>0</v>
      </c>
      <c r="D18" s="353">
        <f>D7*('Kostnader lønn, utstyr osv.'!$S$9/60)*Målinger!$F$3</f>
        <v>0</v>
      </c>
      <c r="E18" s="353">
        <f>E7*('Kostnader lønn, utstyr osv.'!$S$9/60)*Målinger!$F$3</f>
        <v>0</v>
      </c>
      <c r="F18" s="353">
        <f>F7*('Kostnader lønn, utstyr osv.'!$S$9/60)*Målinger!$F$3</f>
        <v>0</v>
      </c>
      <c r="G18" s="353">
        <f>G7*('Kostnader lønn, utstyr osv.'!$S$9/60)*Målinger!$F$3</f>
        <v>0</v>
      </c>
      <c r="H18" s="436">
        <f t="shared" si="1"/>
        <v>0</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40" ht="69.95" customHeight="1" thickBot="1">
      <c r="A19" s="17"/>
      <c r="B19" s="366" t="s">
        <v>146</v>
      </c>
      <c r="C19" s="308">
        <f>C17+C18</f>
        <v>0</v>
      </c>
      <c r="D19" s="308">
        <f>D17+D18</f>
        <v>0</v>
      </c>
      <c r="E19" s="308">
        <f>E17+E18</f>
        <v>0</v>
      </c>
      <c r="F19" s="308">
        <f>F17+F18</f>
        <v>0</v>
      </c>
      <c r="G19" s="397">
        <f>G17+G18</f>
        <v>0</v>
      </c>
      <c r="H19" s="437">
        <f t="shared" si="1"/>
        <v>0</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40" ht="69.95" customHeight="1" thickBot="1">
      <c r="A20" s="17"/>
      <c r="B20" s="406" t="s">
        <v>147</v>
      </c>
      <c r="C20" s="407"/>
      <c r="D20" s="407">
        <f>IF(Målinger!$F$4='brukerregistrering-støtteark'!$B$21,(((D7+D10+D11)-(D15+D16))*'Kostnader lønn, utstyr osv.'!$S$20/60)*Målinger!$F$3,(((D7+D10+D11)-(D9+D12))*'Kostnader lønn, utstyr osv.'!$S$20/60)*Målinger!$F$3)</f>
        <v>0</v>
      </c>
      <c r="E20" s="407">
        <f>IF(Målinger!$F$4='brukerregistrering-støtteark'!$B$21,(((E7+E10+E11)-(E15+E16))*'Kostnader lønn, utstyr osv.'!$S$20/60)*Målinger!$F$3,(((E7+E10+E11)-(E9+E12))*'Kostnader lønn, utstyr osv.'!$S$20/60)*Målinger!$F$3)</f>
        <v>0</v>
      </c>
      <c r="F20" s="407">
        <f>IF(Målinger!$F$4='brukerregistrering-støtteark'!$B$21,(((F7+F10+F11)-(F15+F16))*'Kostnader lønn, utstyr osv.'!$S$20/60)*Målinger!$F$3,(((F7+F10+F11)-(F9+F12))*'Kostnader lønn, utstyr osv.'!$S$20/60)*Målinger!$F$3)</f>
        <v>0</v>
      </c>
      <c r="G20" s="407">
        <f>IF(Målinger!$F$4='brukerregistrering-støtteark'!$B$21,(((G7+G10+G11)-(G15+G16))*'Kostnader lønn, utstyr osv.'!$S$20/60)*Målinger!$F$3,(((G7+G10+G11)-(G9+G12))*'Kostnader lønn, utstyr osv.'!$S$20/60)*Målinger!$F$3)</f>
        <v>0</v>
      </c>
      <c r="H20" s="438">
        <f t="shared" si="1"/>
        <v>0</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1:40" ht="20.100000000000001" customHeight="1" thickBot="1">
      <c r="B21" s="412"/>
      <c r="C21" s="405"/>
      <c r="D21" s="409"/>
      <c r="E21" s="409"/>
      <c r="F21" s="409"/>
      <c r="G21" s="409"/>
      <c r="H21" s="410"/>
      <c r="I21" s="411"/>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69.95" customHeight="1">
      <c r="A22" s="17"/>
      <c r="B22" s="408" t="s">
        <v>148</v>
      </c>
      <c r="C22" s="423">
        <f>Målinger!G$184</f>
        <v>0</v>
      </c>
      <c r="D22" s="424">
        <f>Målinger!M$184</f>
        <v>0</v>
      </c>
      <c r="E22" s="424">
        <f>Målinger!X$184</f>
        <v>0</v>
      </c>
      <c r="F22" s="424">
        <f>Målinger!AI$184</f>
        <v>0</v>
      </c>
      <c r="G22" s="425">
        <f>Målinger!AT$184</f>
        <v>0</v>
      </c>
      <c r="H22" s="446">
        <f t="shared" si="1"/>
        <v>0</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69.95" hidden="1" customHeight="1" outlineLevel="1">
      <c r="A23" s="17"/>
      <c r="B23" s="383" t="s">
        <v>149</v>
      </c>
      <c r="C23" s="307"/>
      <c r="D23" s="307">
        <f>Målinger!M$185</f>
        <v>0</v>
      </c>
      <c r="E23" s="307">
        <f>Målinger!X$185</f>
        <v>0</v>
      </c>
      <c r="F23" s="307">
        <f>Målinger!AI$185</f>
        <v>0</v>
      </c>
      <c r="G23" s="399">
        <f>Målinger!AT$185</f>
        <v>0</v>
      </c>
      <c r="H23" s="440"/>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ht="9" hidden="1" customHeight="1" outlineLevel="1">
      <c r="A24" s="17"/>
      <c r="B24" s="421" t="s">
        <v>150</v>
      </c>
      <c r="C24" s="426"/>
      <c r="D24" s="426">
        <f>Målinger!R$184</f>
        <v>0</v>
      </c>
      <c r="E24" s="426">
        <f>Målinger!AC$184</f>
        <v>0</v>
      </c>
      <c r="F24" s="426">
        <f>Målinger!AN$184</f>
        <v>0</v>
      </c>
      <c r="G24" s="429">
        <f>Målinger!AY$184</f>
        <v>0</v>
      </c>
      <c r="H24" s="439">
        <f>SUM(C24:G24)</f>
        <v>0</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40" ht="69.95" customHeight="1" collapsed="1">
      <c r="A25" s="17"/>
      <c r="B25" s="422" t="s">
        <v>151</v>
      </c>
      <c r="C25" s="458">
        <f>(C22*'Kostnader lønn, utstyr osv.'!$S$34)</f>
        <v>0</v>
      </c>
      <c r="D25" s="428">
        <f>(D22*'Kostnader lønn, utstyr osv.'!$S$34)*Målinger!$F$3</f>
        <v>0</v>
      </c>
      <c r="E25" s="428">
        <f>(E22*'Kostnader lønn, utstyr osv.'!$S$34)*Målinger!$F$3</f>
        <v>0</v>
      </c>
      <c r="F25" s="428">
        <f>(F22*'Kostnader lønn, utstyr osv.'!$S$34)*Målinger!$F$3</f>
        <v>0</v>
      </c>
      <c r="G25" s="428">
        <f>(G22*'Kostnader lønn, utstyr osv.'!$S$34)*Målinger!$F$3</f>
        <v>0</v>
      </c>
      <c r="H25" s="440">
        <f>SUM(C25:G25)</f>
        <v>0</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40" ht="69.95" customHeight="1" thickBot="1">
      <c r="A26" s="17"/>
      <c r="B26" s="385" t="s">
        <v>152</v>
      </c>
      <c r="C26" s="459"/>
      <c r="D26" s="309">
        <f>IF(Målinger!$F$4='brukerregistrering-støtteark'!$B$21,((D22-D24)*'Kostnader lønn, utstyr osv.'!$S$34*Målinger!$F$3),((D22-D23)*'Kostnader lønn, utstyr osv.'!$S$34*Målinger!$F$3))</f>
        <v>0</v>
      </c>
      <c r="E26" s="309">
        <f>IF(Målinger!$F$4='brukerregistrering-støtteark'!$B$21,((E22-E24)*'Kostnader lønn, utstyr osv.'!$S$34*Målinger!$F$3),((E22-E23)*'Kostnader lønn, utstyr osv.'!$S$34*Målinger!$F$3))</f>
        <v>0</v>
      </c>
      <c r="F26" s="309">
        <f>IF(Målinger!$F$4='brukerregistrering-støtteark'!$B$21,((F22-F24)*'Kostnader lønn, utstyr osv.'!$S$34*Målinger!$F$3),((F22-F23)*'Kostnader lønn, utstyr osv.'!$S$34*Målinger!$F$3))</f>
        <v>0</v>
      </c>
      <c r="G26" s="309">
        <f>IF(Målinger!$F$4='brukerregistrering-støtteark'!$B$21,((G22-G24)*'Kostnader lønn, utstyr osv.'!$S$34*Målinger!$F$3),((G22-G23)*'Kostnader lønn, utstyr osv.'!$S$34*Målinger!$F$3))</f>
        <v>0</v>
      </c>
      <c r="H26" s="441">
        <f>SUM(C26:G26)</f>
        <v>0</v>
      </c>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40" ht="20.100000000000001" customHeight="1" thickBot="1">
      <c r="B27" s="414"/>
      <c r="C27" s="413"/>
      <c r="D27" s="415"/>
      <c r="E27" s="415"/>
      <c r="F27" s="415"/>
      <c r="G27" s="415"/>
      <c r="H27" s="416"/>
      <c r="I27" s="411"/>
    </row>
    <row r="28" spans="1:40" ht="69.95" customHeight="1">
      <c r="A28" s="17"/>
      <c r="B28" s="387" t="s">
        <v>153</v>
      </c>
      <c r="C28" s="384">
        <f>Målinger!H184</f>
        <v>0</v>
      </c>
      <c r="D28" s="431">
        <f>Målinger!N184</f>
        <v>0</v>
      </c>
      <c r="E28" s="384">
        <f>Målinger!Y184</f>
        <v>0</v>
      </c>
      <c r="F28" s="431">
        <f>Målinger!AJ184</f>
        <v>0</v>
      </c>
      <c r="G28" s="398">
        <f>Målinger!AU184</f>
        <v>0</v>
      </c>
      <c r="H28" s="442"/>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ht="69.95" hidden="1" customHeight="1" outlineLevel="1">
      <c r="A29" s="17"/>
      <c r="B29" s="386" t="s">
        <v>154</v>
      </c>
      <c r="C29" s="307"/>
      <c r="D29" s="306">
        <f>Målinger!N185</f>
        <v>0</v>
      </c>
      <c r="E29" s="306">
        <f>Målinger!Y185</f>
        <v>0</v>
      </c>
      <c r="F29" s="306">
        <f>Målinger!AJ185</f>
        <v>0</v>
      </c>
      <c r="G29" s="400">
        <f>Målinger!AU185</f>
        <v>0</v>
      </c>
      <c r="H29" s="439"/>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ht="69.95" hidden="1" customHeight="1" outlineLevel="1">
      <c r="A30" s="17"/>
      <c r="B30" s="390" t="s">
        <v>155</v>
      </c>
      <c r="C30" s="426"/>
      <c r="D30" s="426">
        <f>Målinger!S184</f>
        <v>0</v>
      </c>
      <c r="E30" s="426">
        <f>Målinger!AD184</f>
        <v>0</v>
      </c>
      <c r="F30" s="426">
        <f>Målinger!AO184</f>
        <v>0</v>
      </c>
      <c r="G30" s="429">
        <f>Målinger!AZ184</f>
        <v>0</v>
      </c>
      <c r="H30" s="44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ht="69.95" customHeight="1" collapsed="1">
      <c r="A31" s="17"/>
      <c r="B31" s="389" t="s">
        <v>156</v>
      </c>
      <c r="C31" s="427">
        <f>C28*'Kostnader lønn, utstyr osv.'!$S$39</f>
        <v>0</v>
      </c>
      <c r="D31" s="428">
        <f>D28*'Kostnader lønn, utstyr osv.'!$S$39*Målinger!$F$3</f>
        <v>0</v>
      </c>
      <c r="E31" s="428">
        <f>E28*'Kostnader lønn, utstyr osv.'!$S$39*Målinger!$F$3</f>
        <v>0</v>
      </c>
      <c r="F31" s="428">
        <f>F28*'Kostnader lønn, utstyr osv.'!$S$39*Målinger!$F$3</f>
        <v>0</v>
      </c>
      <c r="G31" s="430">
        <f>G28*'Kostnader lønn, utstyr osv.'!$S$39*Målinger!$F$3</f>
        <v>0</v>
      </c>
      <c r="H31" s="44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69.95" customHeight="1" thickBot="1">
      <c r="A32" s="17"/>
      <c r="B32" s="388" t="s">
        <v>157</v>
      </c>
      <c r="C32" s="460"/>
      <c r="D32" s="309">
        <f>IF(Målinger!$F$4='brukerregistrering-støtteark'!$B$21,((D28-D30)*'Kostnader lønn, utstyr osv.'!$S$39*Målinger!$F$3),((D28-D29)*'Kostnader lønn, utstyr osv.'!$S$39*Målinger!$F$3))</f>
        <v>0</v>
      </c>
      <c r="E32" s="309">
        <f>IF(Målinger!$F$4='brukerregistrering-støtteark'!$B$21,((E28-E30)*'Kostnader lønn, utstyr osv.'!$S$39*Målinger!$F$3),((E28-E29)*'Kostnader lønn, utstyr osv.'!$S$39*Målinger!$F$3))</f>
        <v>0</v>
      </c>
      <c r="F32" s="309">
        <f>IF(Målinger!$F$4='brukerregistrering-støtteark'!$B$21,((F28-F30)*'Kostnader lønn, utstyr osv.'!$S$39*Målinger!$F$3),((F28-F29)*'Kostnader lønn, utstyr osv.'!$S$39*Målinger!$F$3))</f>
        <v>0</v>
      </c>
      <c r="G32" s="309">
        <f>IF(Målinger!$F$4='brukerregistrering-støtteark'!$B$21,((G28-G30)*'Kostnader lønn, utstyr osv.'!$S$39*Målinger!$F$3),((G28-G29)*'Kostnader lønn, utstyr osv.'!$S$39*Målinger!$F$3))</f>
        <v>0</v>
      </c>
      <c r="H32" s="441"/>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ht="20.100000000000001" customHeight="1" thickBot="1">
      <c r="A33" s="417"/>
      <c r="B33" s="404"/>
      <c r="C33" s="418"/>
      <c r="D33" s="418"/>
      <c r="E33" s="413"/>
      <c r="F33" s="419"/>
      <c r="G33" s="419"/>
      <c r="H33" s="416"/>
      <c r="I33" s="411"/>
    </row>
    <row r="34" spans="1:40" ht="69.95" customHeight="1">
      <c r="A34" s="17"/>
      <c r="B34" s="420" t="s">
        <v>158</v>
      </c>
      <c r="C34" s="461">
        <f>C25+C19+C31</f>
        <v>0</v>
      </c>
      <c r="D34" s="432">
        <f t="shared" ref="D34:G34" si="2">D25+D19+D31</f>
        <v>0</v>
      </c>
      <c r="E34" s="432">
        <f t="shared" si="2"/>
        <v>0</v>
      </c>
      <c r="F34" s="432">
        <f t="shared" si="2"/>
        <v>0</v>
      </c>
      <c r="G34" s="433">
        <f t="shared" si="2"/>
        <v>0</v>
      </c>
      <c r="H34" s="442">
        <f>SUM(C34:G34)</f>
        <v>0</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ht="69.95" customHeight="1" thickBot="1">
      <c r="A35" s="17"/>
      <c r="B35" s="367" t="s">
        <v>159</v>
      </c>
      <c r="C35" s="462"/>
      <c r="D35" s="310">
        <f>D26+D20+D32</f>
        <v>0</v>
      </c>
      <c r="E35" s="310">
        <f>E26+E20+E32</f>
        <v>0</v>
      </c>
      <c r="F35" s="310">
        <f t="shared" ref="F35:G35" si="3">F26+F20+F32</f>
        <v>0</v>
      </c>
      <c r="G35" s="401">
        <f t="shared" si="3"/>
        <v>0</v>
      </c>
      <c r="H35" s="441">
        <f>SUM(C35:G35)</f>
        <v>0</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1:40" ht="69.95" customHeight="1" thickBot="1">
      <c r="A36" s="17"/>
      <c r="B36" s="368" t="s">
        <v>160</v>
      </c>
      <c r="C36" s="356"/>
      <c r="D36" s="311">
        <f>D35*(-1)</f>
        <v>0</v>
      </c>
      <c r="E36" s="312">
        <f t="shared" ref="E36:G36" si="4">E35*(-1)</f>
        <v>0</v>
      </c>
      <c r="F36" s="312">
        <f t="shared" si="4"/>
        <v>0</v>
      </c>
      <c r="G36" s="402">
        <f t="shared" si="4"/>
        <v>0</v>
      </c>
      <c r="H36" s="445">
        <f>SUM(C36:G36)</f>
        <v>0</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1:40" ht="69.95" customHeight="1" thickBot="1">
      <c r="A37" s="17"/>
      <c r="B37" s="369" t="s">
        <v>47</v>
      </c>
      <c r="C37" s="313">
        <f>'Kostnader DHO'!$O$22</f>
        <v>0</v>
      </c>
      <c r="D37" s="661"/>
      <c r="E37" s="662"/>
      <c r="F37" s="662"/>
      <c r="G37" s="663"/>
      <c r="H37" s="443">
        <f>SUM(C37:G37)</f>
        <v>0</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ht="69.95" customHeight="1" thickBot="1">
      <c r="A38" s="17"/>
      <c r="B38" s="370" t="s">
        <v>161</v>
      </c>
      <c r="C38" s="356"/>
      <c r="D38" s="313">
        <f>IF(D20&lt;&gt;0,'Kostnader DHO'!$Q$82,0)</f>
        <v>0</v>
      </c>
      <c r="E38" s="313">
        <f>IF(E20&lt;&gt;0,'Kostnader DHO'!$Q$82,0)</f>
        <v>0</v>
      </c>
      <c r="F38" s="313">
        <f>IF(F20&lt;&gt;0,'Kostnader DHO'!$Q$82,0)</f>
        <v>0</v>
      </c>
      <c r="G38" s="313">
        <f>IF(G20&lt;&gt;0,'Kostnader DHO'!$Q$82,0)</f>
        <v>0</v>
      </c>
      <c r="H38" s="444">
        <f>SUM(C38:G38)</f>
        <v>0</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ht="69.95" customHeight="1" thickBot="1">
      <c r="A39" s="17"/>
      <c r="B39" s="368" t="s">
        <v>162</v>
      </c>
      <c r="C39" s="664"/>
      <c r="D39" s="662"/>
      <c r="E39" s="662"/>
      <c r="F39" s="662"/>
      <c r="G39" s="663"/>
      <c r="H39" s="444">
        <f>H36-H37-H38</f>
        <v>0</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c r="A41" s="17"/>
      <c r="B41" s="17"/>
      <c r="C41" s="17"/>
      <c r="D41" s="26"/>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c r="A42" s="17"/>
      <c r="B42" s="28"/>
      <c r="C42" s="28"/>
      <c r="D42" s="17"/>
      <c r="E42" s="2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c r="A43" s="17"/>
      <c r="B43" s="17"/>
      <c r="C43" s="17"/>
      <c r="D43" s="28"/>
      <c r="E43" s="28"/>
      <c r="F43" s="28"/>
      <c r="G43" s="28"/>
      <c r="H43" s="28"/>
      <c r="I43" s="28"/>
      <c r="J43" s="28"/>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hidden="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hidden="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hidden="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idden="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hidden="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1:40" hidden="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hidden="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hidden="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hidden="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hidden="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hidden="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hidden="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hidden="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hidden="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hidden="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hidden="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hidden="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1:40" hidden="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1:40" hidden="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1:40" hidden="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1:40" hidden="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1:40" hidden="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1:40" hidden="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1:40" hidden="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0" hidden="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0" hidden="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0" hidden="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1:40" hidden="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1:40" hidden="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1:40" hidden="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1:40" hidden="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1:40" hidden="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1:40" hidden="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1:40" hidden="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1:40" hidden="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1:40" hidden="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row r="81" spans="1:40" hidden="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row>
    <row r="82" spans="1:40" hidden="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row>
    <row r="83" spans="1:40" hidden="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row>
    <row r="84" spans="1:40" hidden="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row>
    <row r="85" spans="1:40" hidden="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1:40" hidden="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row>
    <row r="87" spans="1:40" hidden="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row>
    <row r="88" spans="1:40" hidden="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row>
    <row r="89" spans="1:40" hidden="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row>
    <row r="90" spans="1:40" hidden="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row>
    <row r="91" spans="1:40" hidden="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row>
    <row r="92" spans="1:40" hidden="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row>
    <row r="93" spans="1:40" hidden="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row>
    <row r="94" spans="1:40" hidden="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row>
    <row r="95" spans="1:40" hidden="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row>
    <row r="96" spans="1:40" hidden="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row>
    <row r="97" spans="1:40" hidden="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row>
    <row r="98" spans="1:40" hidden="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row>
    <row r="99" spans="1:40" hidden="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row>
    <row r="100" spans="1:40" hidden="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row>
    <row r="101" spans="1:40" hidden="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row>
    <row r="102" spans="1:40" hidden="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row>
    <row r="103" spans="1:40" hidden="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1:40" hidden="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row r="105" spans="1:40" hidden="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row>
  </sheetData>
  <mergeCells count="4">
    <mergeCell ref="A1:A2"/>
    <mergeCell ref="C1:G3"/>
    <mergeCell ref="D37:G37"/>
    <mergeCell ref="C39:G39"/>
  </mergeCells>
  <phoneticPr fontId="18" type="noConversion"/>
  <conditionalFormatting sqref="H39">
    <cfRule type="cellIs" dxfId="81" priority="1" operator="lessThan">
      <formula>0</formula>
    </cfRule>
    <cfRule type="cellIs" dxfId="80" priority="2" operator="greaterThan">
      <formula>0</formula>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4"/>
  <dimension ref="B4:N34"/>
  <sheetViews>
    <sheetView workbookViewId="0">
      <selection activeCell="O27" sqref="O27"/>
    </sheetView>
  </sheetViews>
  <sheetFormatPr defaultColWidth="8.85546875" defaultRowHeight="15"/>
  <cols>
    <col min="2" max="2" width="28.42578125" bestFit="1" customWidth="1"/>
    <col min="4" max="4" width="17.42578125" bestFit="1" customWidth="1"/>
    <col min="13" max="13" width="19.42578125" bestFit="1" customWidth="1"/>
    <col min="14" max="14" width="11.85546875" bestFit="1" customWidth="1"/>
  </cols>
  <sheetData>
    <row r="4" spans="2:14" ht="15.75" thickBot="1">
      <c r="B4" s="6" t="s">
        <v>163</v>
      </c>
      <c r="D4" s="6" t="s">
        <v>164</v>
      </c>
      <c r="G4" s="6" t="s">
        <v>165</v>
      </c>
      <c r="M4" s="6" t="s">
        <v>166</v>
      </c>
    </row>
    <row r="5" spans="2:14" ht="15.75" thickBot="1">
      <c r="B5" s="14" t="s">
        <v>167</v>
      </c>
      <c r="D5" s="10" t="s">
        <v>168</v>
      </c>
      <c r="E5" s="11"/>
      <c r="F5" s="12"/>
      <c r="G5" s="10" t="s">
        <v>169</v>
      </c>
      <c r="H5" s="11"/>
      <c r="I5" s="12"/>
      <c r="M5" s="10" t="str">
        <f>IF('Kostnader lønn, utstyr osv.'!D49="","",'Kostnader lønn, utstyr osv.'!D49)</f>
        <v>Pulsoksymeter</v>
      </c>
      <c r="N5" s="13">
        <f>IF('Kostnader lønn, utstyr osv.'!O49="","",'Kostnader lønn, utstyr osv.'!O49)</f>
        <v>27.5</v>
      </c>
    </row>
    <row r="6" spans="2:14" ht="15.75" thickBot="1">
      <c r="B6" s="15" t="s">
        <v>170</v>
      </c>
      <c r="D6" s="1" t="s">
        <v>171</v>
      </c>
      <c r="F6" s="2"/>
      <c r="G6" s="1" t="s">
        <v>102</v>
      </c>
      <c r="I6" s="2"/>
      <c r="M6" s="10" t="str">
        <f>IF('Kostnader lønn, utstyr osv.'!D50="","",'Kostnader lønn, utstyr osv.'!D50)</f>
        <v>Termometer</v>
      </c>
      <c r="N6" s="13">
        <f>IF('Kostnader lønn, utstyr osv.'!O50="","",'Kostnader lønn, utstyr osv.'!O50)</f>
        <v>27.5</v>
      </c>
    </row>
    <row r="7" spans="2:14" ht="15.75" thickBot="1">
      <c r="D7" s="1" t="s">
        <v>172</v>
      </c>
      <c r="F7" s="2"/>
      <c r="G7" s="1" t="s">
        <v>173</v>
      </c>
      <c r="I7" s="2"/>
      <c r="M7" s="10" t="str">
        <f>IF('Kostnader lønn, utstyr osv.'!D51="","",'Kostnader lønn, utstyr osv.'!D51)</f>
        <v>Vekt</v>
      </c>
      <c r="N7" s="13">
        <f>IF('Kostnader lønn, utstyr osv.'!O51="","",'Kostnader lønn, utstyr osv.'!O51)</f>
        <v>8.25</v>
      </c>
    </row>
    <row r="8" spans="2:14" ht="15.75" thickBot="1">
      <c r="D8" s="1" t="s">
        <v>174</v>
      </c>
      <c r="F8" s="2"/>
      <c r="G8" s="1" t="s">
        <v>175</v>
      </c>
      <c r="I8" s="2"/>
      <c r="M8" s="10" t="str">
        <f>IF('Kostnader lønn, utstyr osv.'!D52="","",'Kostnader lønn, utstyr osv.'!D52)</f>
        <v>Blodtrykksapparat</v>
      </c>
      <c r="N8" s="13">
        <f>IF('Kostnader lønn, utstyr osv.'!O52="","",'Kostnader lønn, utstyr osv.'!O52)</f>
        <v>27.5</v>
      </c>
    </row>
    <row r="9" spans="2:14" ht="15.75" thickBot="1">
      <c r="D9" s="1" t="s">
        <v>176</v>
      </c>
      <c r="F9" s="2"/>
      <c r="G9" s="1" t="s">
        <v>100</v>
      </c>
      <c r="I9" s="2"/>
      <c r="M9" s="10" t="str">
        <f>IF('Kostnader lønn, utstyr osv.'!D53="","",'Kostnader lønn, utstyr osv.'!D53)</f>
        <v>Blodsukkerapparat</v>
      </c>
      <c r="N9" s="13">
        <f>IF('Kostnader lønn, utstyr osv.'!O53="","",'Kostnader lønn, utstyr osv.'!O53)</f>
        <v>8.0555555555555554</v>
      </c>
    </row>
    <row r="10" spans="2:14" ht="15.75" thickBot="1">
      <c r="B10" s="6" t="s">
        <v>84</v>
      </c>
      <c r="D10" s="1" t="s">
        <v>177</v>
      </c>
      <c r="F10" s="2"/>
      <c r="G10" s="1" t="s">
        <v>178</v>
      </c>
      <c r="I10" s="2"/>
      <c r="M10" s="10" t="str">
        <f>IF('Kostnader lønn, utstyr osv.'!D54="","",'Kostnader lønn, utstyr osv.'!D54)</f>
        <v>Nettbrett</v>
      </c>
      <c r="N10" s="13">
        <f>IF('Kostnader lønn, utstyr osv.'!O54="","",'Kostnader lønn, utstyr osv.'!O54)</f>
        <v>55.55555555555555</v>
      </c>
    </row>
    <row r="11" spans="2:14" ht="15.75" thickBot="1">
      <c r="B11" s="14" t="s">
        <v>101</v>
      </c>
      <c r="D11" s="7" t="s">
        <v>179</v>
      </c>
      <c r="E11" s="8"/>
      <c r="F11" s="9"/>
      <c r="G11" s="7" t="s">
        <v>179</v>
      </c>
      <c r="H11" s="8"/>
      <c r="I11" s="9"/>
      <c r="M11" s="10" t="str">
        <f>IF('Kostnader lønn, utstyr osv.'!D55="","",'Kostnader lønn, utstyr osv.'!D55)</f>
        <v>Månedlig lisens</v>
      </c>
      <c r="N11" s="13">
        <f>IF('Kostnader lønn, utstyr osv.'!O55="","",'Kostnader lønn, utstyr osv.'!O55)</f>
        <v>440</v>
      </c>
    </row>
    <row r="12" spans="2:14" ht="15.75" thickBot="1">
      <c r="B12" s="15" t="s">
        <v>99</v>
      </c>
      <c r="M12" s="10" t="str">
        <f>IF('Kostnader lønn, utstyr osv.'!D56="","",'Kostnader lønn, utstyr osv.'!D56)</f>
        <v>Annet utstyr</v>
      </c>
      <c r="N12" s="13">
        <f>IF('Kostnader lønn, utstyr osv.'!O56="","",'Kostnader lønn, utstyr osv.'!O56)</f>
        <v>104.16666666666667</v>
      </c>
    </row>
    <row r="13" spans="2:14" ht="15.75" thickBot="1">
      <c r="M13" s="10" t="str">
        <f>IF('Kostnader lønn, utstyr osv.'!D57="","",'Kostnader lønn, utstyr osv.'!D57)</f>
        <v/>
      </c>
      <c r="N13" s="13">
        <f>IF('Kostnader lønn, utstyr osv.'!O57="","",'Kostnader lønn, utstyr osv.'!O57)</f>
        <v>0</v>
      </c>
    </row>
    <row r="14" spans="2:14" ht="15.75" thickBot="1">
      <c r="B14" s="6" t="s">
        <v>180</v>
      </c>
      <c r="F14" s="6" t="s">
        <v>181</v>
      </c>
      <c r="M14" s="10" t="str">
        <f>IF('Kostnader lønn, utstyr osv.'!D58="","",'Kostnader lønn, utstyr osv.'!D58)</f>
        <v/>
      </c>
      <c r="N14" s="13">
        <f>IF('Kostnader lønn, utstyr osv.'!O58="","",'Kostnader lønn, utstyr osv.'!O58)</f>
        <v>0</v>
      </c>
    </row>
    <row r="15" spans="2:14" ht="15.75" thickBot="1">
      <c r="B15" s="14" t="s">
        <v>182</v>
      </c>
      <c r="F15" s="10" t="s">
        <v>183</v>
      </c>
      <c r="G15" s="11"/>
      <c r="H15" s="11"/>
      <c r="I15" s="11"/>
      <c r="J15" s="11"/>
      <c r="K15" s="12"/>
      <c r="M15" s="10" t="str">
        <f>IF('Kostnader lønn, utstyr osv.'!D59="","",'Kostnader lønn, utstyr osv.'!D59)</f>
        <v/>
      </c>
      <c r="N15" s="13">
        <f>IF('Kostnader lønn, utstyr osv.'!O59="","",'Kostnader lønn, utstyr osv.'!O59)</f>
        <v>0</v>
      </c>
    </row>
    <row r="16" spans="2:14" ht="15.75" thickBot="1">
      <c r="B16" s="15" t="s">
        <v>184</v>
      </c>
      <c r="F16" s="1" t="s">
        <v>185</v>
      </c>
      <c r="K16" s="2"/>
      <c r="M16" s="10" t="str">
        <f>IF('Kostnader lønn, utstyr osv.'!D60="","",'Kostnader lønn, utstyr osv.'!D60)</f>
        <v/>
      </c>
      <c r="N16" s="13">
        <f>IF('Kostnader lønn, utstyr osv.'!O60="","",'Kostnader lønn, utstyr osv.'!O60)</f>
        <v>0</v>
      </c>
    </row>
    <row r="17" spans="2:14" ht="15.75" thickBot="1">
      <c r="F17" s="1" t="s">
        <v>186</v>
      </c>
      <c r="K17" s="2"/>
      <c r="M17" s="10" t="str">
        <f>IF('Kostnader lønn, utstyr osv.'!D61="","",'Kostnader lønn, utstyr osv.'!D61)</f>
        <v/>
      </c>
      <c r="N17" s="13">
        <f>IF('Kostnader lønn, utstyr osv.'!O61="","",'Kostnader lønn, utstyr osv.'!O61)</f>
        <v>0</v>
      </c>
    </row>
    <row r="18" spans="2:14" ht="15.75" thickBot="1">
      <c r="B18" s="6"/>
      <c r="F18" s="1" t="s">
        <v>187</v>
      </c>
      <c r="K18" s="2"/>
      <c r="M18" s="10" t="str">
        <f>IF('Kostnader lønn, utstyr osv.'!D62="","",'Kostnader lønn, utstyr osv.'!D62)</f>
        <v/>
      </c>
      <c r="N18" s="13">
        <f>IF('Kostnader lønn, utstyr osv.'!O62="","",'Kostnader lønn, utstyr osv.'!O62)</f>
        <v>0</v>
      </c>
    </row>
    <row r="19" spans="2:14" ht="15.75" thickBot="1">
      <c r="B19" s="6" t="s">
        <v>188</v>
      </c>
      <c r="D19" s="6" t="s">
        <v>189</v>
      </c>
      <c r="F19" s="1" t="s">
        <v>190</v>
      </c>
      <c r="K19" s="2"/>
      <c r="M19" s="10" t="str">
        <f>IF('Kostnader lønn, utstyr osv.'!D63="","",'Kostnader lønn, utstyr osv.'!D63)</f>
        <v/>
      </c>
      <c r="N19" s="13">
        <f>IF('Kostnader lønn, utstyr osv.'!O63="","",'Kostnader lønn, utstyr osv.'!O63)</f>
        <v>0</v>
      </c>
    </row>
    <row r="20" spans="2:14" ht="15.75" thickBot="1">
      <c r="B20" s="14" t="s">
        <v>191</v>
      </c>
      <c r="D20" s="16">
        <v>1</v>
      </c>
      <c r="F20" s="7" t="s">
        <v>179</v>
      </c>
      <c r="G20" s="8"/>
      <c r="H20" s="8"/>
      <c r="I20" s="8"/>
      <c r="J20" s="8"/>
      <c r="K20" s="9"/>
      <c r="M20" s="10" t="str">
        <f>IF('Kostnader lønn, utstyr osv.'!D64="","",'Kostnader lønn, utstyr osv.'!D64)</f>
        <v/>
      </c>
      <c r="N20" s="13">
        <f>IF('Kostnader lønn, utstyr osv.'!O64="","",'Kostnader lønn, utstyr osv.'!O64)</f>
        <v>0</v>
      </c>
    </row>
    <row r="21" spans="2:14" ht="15.75" thickBot="1">
      <c r="B21" s="15" t="s">
        <v>192</v>
      </c>
      <c r="D21" s="19">
        <v>2</v>
      </c>
      <c r="M21" s="10" t="str">
        <f>IF('Kostnader lønn, utstyr osv.'!D65="","",'Kostnader lønn, utstyr osv.'!D65)</f>
        <v/>
      </c>
      <c r="N21" s="13" t="str">
        <f>IF('Kostnader lønn, utstyr osv.'!O65="","",'Kostnader lønn, utstyr osv.'!O65)</f>
        <v/>
      </c>
    </row>
    <row r="22" spans="2:14">
      <c r="D22" s="19">
        <v>3</v>
      </c>
    </row>
    <row r="23" spans="2:14">
      <c r="D23" s="19">
        <v>4</v>
      </c>
    </row>
    <row r="24" spans="2:14">
      <c r="D24" s="19">
        <v>5</v>
      </c>
    </row>
    <row r="25" spans="2:14">
      <c r="D25" s="19">
        <v>6</v>
      </c>
    </row>
    <row r="26" spans="2:14">
      <c r="D26" s="19">
        <v>7</v>
      </c>
    </row>
    <row r="27" spans="2:14">
      <c r="D27" s="19">
        <v>8</v>
      </c>
    </row>
    <row r="28" spans="2:14">
      <c r="D28" s="19">
        <v>9</v>
      </c>
    </row>
    <row r="29" spans="2:14">
      <c r="D29" s="20">
        <v>10</v>
      </c>
    </row>
    <row r="30" spans="2:14" ht="15.75" thickBot="1">
      <c r="B30" s="6" t="s">
        <v>193</v>
      </c>
    </row>
    <row r="31" spans="2:14">
      <c r="B31" s="10" t="s">
        <v>194</v>
      </c>
      <c r="C31" s="11"/>
      <c r="D31" s="11"/>
      <c r="E31" s="11"/>
      <c r="F31" s="11"/>
      <c r="G31" s="11"/>
      <c r="H31" s="11"/>
      <c r="I31" s="12"/>
    </row>
    <row r="32" spans="2:14">
      <c r="B32" s="1" t="s">
        <v>195</v>
      </c>
      <c r="I32" s="2"/>
    </row>
    <row r="33" spans="2:9">
      <c r="B33" s="1" t="s">
        <v>196</v>
      </c>
      <c r="I33" s="2"/>
    </row>
    <row r="34" spans="2:9" ht="15.75" thickBot="1">
      <c r="B34" s="7" t="s">
        <v>197</v>
      </c>
      <c r="C34" s="8"/>
      <c r="D34" s="8"/>
      <c r="E34" s="8"/>
      <c r="F34" s="8"/>
      <c r="G34" s="8"/>
      <c r="H34" s="8"/>
      <c r="I34" s="9"/>
    </row>
  </sheetData>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048576"/>
  <sheetViews>
    <sheetView showGridLines="0" topLeftCell="C1" zoomScale="98" zoomScaleNormal="98" workbookViewId="0">
      <pane ySplit="5" topLeftCell="A8" activePane="bottomLeft" state="frozen"/>
      <selection activeCell="B9" sqref="B9"/>
      <selection pane="bottomLeft" activeCell="E9" sqref="E9"/>
    </sheetView>
  </sheetViews>
  <sheetFormatPr defaultColWidth="0" defaultRowHeight="15" zeroHeight="1"/>
  <cols>
    <col min="1" max="1" width="10.42578125" customWidth="1"/>
    <col min="2" max="2" width="15.42578125" customWidth="1"/>
    <col min="3" max="3" width="20" bestFit="1" customWidth="1"/>
    <col min="4" max="4" width="36.42578125" style="42" customWidth="1"/>
    <col min="5" max="5" width="30.42578125" style="42" customWidth="1"/>
    <col min="6" max="6" width="32.42578125" style="42" customWidth="1"/>
    <col min="7" max="7" width="34.42578125" style="42" customWidth="1"/>
    <col min="8" max="8" width="35.42578125" style="42" customWidth="1"/>
    <col min="9" max="9" width="41" style="42" customWidth="1"/>
    <col min="10" max="10" width="27.42578125" bestFit="1" customWidth="1"/>
    <col min="11" max="12" width="9.140625" customWidth="1"/>
    <col min="13" max="16384" width="9.140625" hidden="1"/>
  </cols>
  <sheetData>
    <row r="1" spans="2:10">
      <c r="D1"/>
      <c r="E1"/>
      <c r="F1"/>
      <c r="G1"/>
      <c r="H1"/>
      <c r="I1"/>
    </row>
    <row r="2" spans="2:10">
      <c r="C2" s="665" t="s">
        <v>198</v>
      </c>
      <c r="D2" s="665"/>
      <c r="E2" s="665"/>
      <c r="F2" s="665"/>
      <c r="G2" s="665"/>
      <c r="H2" s="665"/>
      <c r="I2" s="665"/>
      <c r="J2" s="665"/>
    </row>
    <row r="3" spans="2:10" ht="24.75" customHeight="1">
      <c r="C3" s="666"/>
      <c r="D3" s="666"/>
      <c r="E3" s="666"/>
      <c r="F3" s="666"/>
      <c r="G3" s="666"/>
      <c r="H3" s="666"/>
      <c r="I3" s="666"/>
      <c r="J3" s="666"/>
    </row>
    <row r="4" spans="2:10" ht="15.75" thickBot="1">
      <c r="D4"/>
      <c r="E4"/>
      <c r="F4"/>
      <c r="G4"/>
      <c r="H4"/>
      <c r="I4"/>
    </row>
    <row r="5" spans="2:10" s="4" customFormat="1" ht="20.100000000000001" customHeight="1" thickBot="1">
      <c r="B5" s="89" t="s">
        <v>199</v>
      </c>
      <c r="C5" s="90" t="s">
        <v>165</v>
      </c>
      <c r="D5" s="91" t="s">
        <v>200</v>
      </c>
      <c r="E5" s="91" t="s">
        <v>201</v>
      </c>
      <c r="F5" s="91" t="s">
        <v>202</v>
      </c>
      <c r="G5" s="91" t="s">
        <v>203</v>
      </c>
      <c r="H5" s="91" t="s">
        <v>204</v>
      </c>
      <c r="I5" s="92" t="s">
        <v>205</v>
      </c>
      <c r="J5" s="93" t="s">
        <v>206</v>
      </c>
    </row>
    <row r="6" spans="2:10" hidden="1">
      <c r="B6" s="85"/>
      <c r="C6" s="86"/>
      <c r="D6" s="87"/>
      <c r="E6" s="87"/>
      <c r="F6" s="87"/>
      <c r="G6" s="87"/>
      <c r="H6" s="87"/>
      <c r="I6" s="88"/>
      <c r="J6" s="88"/>
    </row>
    <row r="7" spans="2:10" hidden="1">
      <c r="B7" s="85"/>
      <c r="C7" s="38"/>
      <c r="D7" s="39"/>
      <c r="E7" s="39"/>
      <c r="F7" s="39"/>
      <c r="G7" s="39"/>
      <c r="H7" s="39"/>
      <c r="I7" s="40"/>
      <c r="J7" s="40"/>
    </row>
    <row r="8" spans="2:10">
      <c r="B8" s="85">
        <f>Brukerregistrering!C7</f>
        <v>0</v>
      </c>
      <c r="C8" s="38">
        <f>Brukerregistrering!H7</f>
        <v>0</v>
      </c>
      <c r="D8" s="41">
        <f ca="1">IFERROR(INDEX('brukerregistrering-støtteark'!$N$5:$N$21,MATCH(Brukerregistrering!I7,'brukerregistrering-støtteark'!$M$5:$M$21,0)),0)*Brukerregistrering!O7</f>
        <v>0</v>
      </c>
      <c r="E8" s="39">
        <f ca="1">IFERROR(INDEX('brukerregistrering-støtteark'!$N$5:$N$21,MATCH(Brukerregistrering!J7,'brukerregistrering-støtteark'!$M$5:$M$21,0)),0)*Brukerregistrering!O7</f>
        <v>0</v>
      </c>
      <c r="F8" s="39">
        <f ca="1">IFERROR(INDEX('brukerregistrering-støtteark'!$N$5:$N$21,MATCH(Brukerregistrering!K7,'brukerregistrering-støtteark'!$M$5:$M$21,0)),0)*Brukerregistrering!O7</f>
        <v>0</v>
      </c>
      <c r="G8" s="39">
        <f ca="1">IFERROR(INDEX('brukerregistrering-støtteark'!$N$5:$N$21,MATCH(Brukerregistrering!L7,'brukerregistrering-støtteark'!$M$5:$M$21,0)),0)*Brukerregistrering!O7</f>
        <v>0</v>
      </c>
      <c r="H8" s="39">
        <f ca="1">IFERROR(INDEX('brukerregistrering-støtteark'!$N$5:$N$21,MATCH(Brukerregistrering!M7,'brukerregistrering-støtteark'!$M$5:$M$21,0)),0)*Brukerregistrering!O7</f>
        <v>0</v>
      </c>
      <c r="I8" s="40">
        <f ca="1">SUM(D8:H8)</f>
        <v>0</v>
      </c>
      <c r="J8" s="40">
        <f ca="1">I8</f>
        <v>0</v>
      </c>
    </row>
    <row r="9" spans="2:10">
      <c r="B9" s="85">
        <f>Brukerregistrering!C8</f>
        <v>0</v>
      </c>
      <c r="C9" s="38">
        <f>Brukerregistrering!H8</f>
        <v>0</v>
      </c>
      <c r="D9" s="41">
        <f ca="1">IFERROR(INDEX('brukerregistrering-støtteark'!$N$5:$N$21,MATCH(Brukerregistrering!I8,'brukerregistrering-støtteark'!$M$5:$M$21,0)),0)*Brukerregistrering!O8</f>
        <v>0</v>
      </c>
      <c r="E9" s="39">
        <f ca="1">IFERROR(INDEX('brukerregistrering-støtteark'!$N$5:$N$21,MATCH(Brukerregistrering!J8,'brukerregistrering-støtteark'!$M$5:$M$21,0)),0)*Brukerregistrering!O8</f>
        <v>0</v>
      </c>
      <c r="F9" s="39">
        <f ca="1">IFERROR(INDEX('brukerregistrering-støtteark'!$N$5:$N$21,MATCH(Brukerregistrering!K8,'brukerregistrering-støtteark'!$M$5:$M$21,0)),0)*Brukerregistrering!O8</f>
        <v>0</v>
      </c>
      <c r="G9" s="39">
        <f ca="1">IFERROR(INDEX('brukerregistrering-støtteark'!$N$5:$N$21,MATCH(Brukerregistrering!L8,'brukerregistrering-støtteark'!$M$5:$M$21,0)),0)*Brukerregistrering!O8</f>
        <v>0</v>
      </c>
      <c r="H9" s="39">
        <f ca="1">IFERROR(INDEX('brukerregistrering-støtteark'!$N$5:$N$21,MATCH(Brukerregistrering!M8,'brukerregistrering-støtteark'!$M$5:$M$21,0)),0)*Brukerregistrering!O8</f>
        <v>0</v>
      </c>
      <c r="I9" s="40">
        <f t="shared" ref="I9:I72" ca="1" si="0">SUM(D9:H9)</f>
        <v>0</v>
      </c>
      <c r="J9" s="40">
        <f t="shared" ref="J9:J72" ca="1" si="1">I9</f>
        <v>0</v>
      </c>
    </row>
    <row r="10" spans="2:10">
      <c r="B10" s="85">
        <f>Brukerregistrering!C9</f>
        <v>0</v>
      </c>
      <c r="C10" s="38">
        <f>Brukerregistrering!H9</f>
        <v>0</v>
      </c>
      <c r="D10" s="41">
        <f ca="1">IFERROR(INDEX('brukerregistrering-støtteark'!$N$5:$N$21,MATCH(Brukerregistrering!I9,'brukerregistrering-støtteark'!$M$5:$M$21,0)),0)*Brukerregistrering!O9</f>
        <v>0</v>
      </c>
      <c r="E10" s="39">
        <f ca="1">IFERROR(INDEX('brukerregistrering-støtteark'!$N$5:$N$21,MATCH(Brukerregistrering!J9,'brukerregistrering-støtteark'!$M$5:$M$21,0)),0)*Brukerregistrering!O9</f>
        <v>0</v>
      </c>
      <c r="F10" s="39">
        <f ca="1">IFERROR(INDEX('brukerregistrering-støtteark'!$N$5:$N$21,MATCH(Brukerregistrering!K9,'brukerregistrering-støtteark'!$M$5:$M$21,0)),0)*Brukerregistrering!O9</f>
        <v>0</v>
      </c>
      <c r="G10" s="39">
        <f ca="1">IFERROR(INDEX('brukerregistrering-støtteark'!$N$5:$N$21,MATCH(Brukerregistrering!L9,'brukerregistrering-støtteark'!$M$5:$M$21,0)),0)*Brukerregistrering!O9</f>
        <v>0</v>
      </c>
      <c r="H10" s="39">
        <f ca="1">IFERROR(INDEX('brukerregistrering-støtteark'!$N$5:$N$21,MATCH(Brukerregistrering!M9,'brukerregistrering-støtteark'!$M$5:$M$21,0)),0)*Brukerregistrering!O9</f>
        <v>0</v>
      </c>
      <c r="I10" s="40">
        <f t="shared" ca="1" si="0"/>
        <v>0</v>
      </c>
      <c r="J10" s="40">
        <f t="shared" ca="1" si="1"/>
        <v>0</v>
      </c>
    </row>
    <row r="11" spans="2:10">
      <c r="B11" s="85">
        <f>Brukerregistrering!C10</f>
        <v>0</v>
      </c>
      <c r="C11" s="38">
        <f>Brukerregistrering!H10</f>
        <v>0</v>
      </c>
      <c r="D11" s="41">
        <f ca="1">IFERROR(INDEX('brukerregistrering-støtteark'!$N$5:$N$21,MATCH(Brukerregistrering!I10,'brukerregistrering-støtteark'!$M$5:$M$21,0)),0)*Brukerregistrering!O10</f>
        <v>0</v>
      </c>
      <c r="E11" s="39">
        <f ca="1">IFERROR(INDEX('brukerregistrering-støtteark'!$N$5:$N$21,MATCH(Brukerregistrering!J10,'brukerregistrering-støtteark'!$M$5:$M$21,0)),0)*Brukerregistrering!O10</f>
        <v>0</v>
      </c>
      <c r="F11" s="39">
        <f ca="1">IFERROR(INDEX('brukerregistrering-støtteark'!$N$5:$N$21,MATCH(Brukerregistrering!K10,'brukerregistrering-støtteark'!$M$5:$M$21,0)),0)*Brukerregistrering!O10</f>
        <v>0</v>
      </c>
      <c r="G11" s="39">
        <f ca="1">IFERROR(INDEX('brukerregistrering-støtteark'!$N$5:$N$21,MATCH(Brukerregistrering!L10,'brukerregistrering-støtteark'!$M$5:$M$21,0)),0)*Brukerregistrering!O10</f>
        <v>0</v>
      </c>
      <c r="H11" s="39">
        <f ca="1">IFERROR(INDEX('brukerregistrering-støtteark'!$N$5:$N$21,MATCH(Brukerregistrering!M10,'brukerregistrering-støtteark'!$M$5:$M$21,0)),0)*Brukerregistrering!O10</f>
        <v>0</v>
      </c>
      <c r="I11" s="40">
        <f t="shared" ca="1" si="0"/>
        <v>0</v>
      </c>
      <c r="J11" s="40">
        <f t="shared" ca="1" si="1"/>
        <v>0</v>
      </c>
    </row>
    <row r="12" spans="2:10">
      <c r="B12" s="85">
        <f>Brukerregistrering!C11</f>
        <v>0</v>
      </c>
      <c r="C12" s="38">
        <f>Brukerregistrering!H11</f>
        <v>0</v>
      </c>
      <c r="D12" s="41">
        <f ca="1">IFERROR(INDEX('brukerregistrering-støtteark'!$N$5:$N$21,MATCH(Brukerregistrering!I11,'brukerregistrering-støtteark'!$M$5:$M$21,0)),0)*Brukerregistrering!O11</f>
        <v>0</v>
      </c>
      <c r="E12" s="39">
        <f ca="1">IFERROR(INDEX('brukerregistrering-støtteark'!$N$5:$N$21,MATCH(Brukerregistrering!J11,'brukerregistrering-støtteark'!$M$5:$M$21,0)),0)*Brukerregistrering!O11</f>
        <v>0</v>
      </c>
      <c r="F12" s="39">
        <f ca="1">IFERROR(INDEX('brukerregistrering-støtteark'!$N$5:$N$21,MATCH(Brukerregistrering!K11,'brukerregistrering-støtteark'!$M$5:$M$21,0)),0)*Brukerregistrering!O11</f>
        <v>0</v>
      </c>
      <c r="G12" s="39">
        <f ca="1">IFERROR(INDEX('brukerregistrering-støtteark'!$N$5:$N$21,MATCH(Brukerregistrering!L11,'brukerregistrering-støtteark'!$M$5:$M$21,0)),0)*Brukerregistrering!O11</f>
        <v>0</v>
      </c>
      <c r="H12" s="39">
        <f ca="1">IFERROR(INDEX('brukerregistrering-støtteark'!$N$5:$N$21,MATCH(Brukerregistrering!M11,'brukerregistrering-støtteark'!$M$5:$M$21,0)),0)*Brukerregistrering!O11</f>
        <v>0</v>
      </c>
      <c r="I12" s="40">
        <f t="shared" ca="1" si="0"/>
        <v>0</v>
      </c>
      <c r="J12" s="40">
        <f t="shared" ca="1" si="1"/>
        <v>0</v>
      </c>
    </row>
    <row r="13" spans="2:10">
      <c r="B13" s="85">
        <f>Brukerregistrering!C12</f>
        <v>0</v>
      </c>
      <c r="C13" s="38">
        <f>Brukerregistrering!H12</f>
        <v>0</v>
      </c>
      <c r="D13" s="41">
        <f ca="1">IFERROR(INDEX('brukerregistrering-støtteark'!$N$5:$N$21,MATCH(Brukerregistrering!I12,'brukerregistrering-støtteark'!$M$5:$M$21,0)),0)*Brukerregistrering!O12</f>
        <v>0</v>
      </c>
      <c r="E13" s="39">
        <f ca="1">IFERROR(INDEX('brukerregistrering-støtteark'!$N$5:$N$21,MATCH(Brukerregistrering!J12,'brukerregistrering-støtteark'!$M$5:$M$21,0)),0)*Brukerregistrering!O12</f>
        <v>0</v>
      </c>
      <c r="F13" s="39">
        <f ca="1">IFERROR(INDEX('brukerregistrering-støtteark'!$N$5:$N$21,MATCH(Brukerregistrering!K12,'brukerregistrering-støtteark'!$M$5:$M$21,0)),0)*Brukerregistrering!O12</f>
        <v>0</v>
      </c>
      <c r="G13" s="39">
        <f ca="1">IFERROR(INDEX('brukerregistrering-støtteark'!$N$5:$N$21,MATCH(Brukerregistrering!L12,'brukerregistrering-støtteark'!$M$5:$M$21,0)),0)*Brukerregistrering!O12</f>
        <v>0</v>
      </c>
      <c r="H13" s="39">
        <f ca="1">IFERROR(INDEX('brukerregistrering-støtteark'!$N$5:$N$21,MATCH(Brukerregistrering!M12,'brukerregistrering-støtteark'!$M$5:$M$21,0)),0)*Brukerregistrering!O12</f>
        <v>0</v>
      </c>
      <c r="I13" s="40">
        <f t="shared" ca="1" si="0"/>
        <v>0</v>
      </c>
      <c r="J13" s="40">
        <f t="shared" ca="1" si="1"/>
        <v>0</v>
      </c>
    </row>
    <row r="14" spans="2:10">
      <c r="B14" s="85">
        <f>Brukerregistrering!C13</f>
        <v>0</v>
      </c>
      <c r="C14" s="38">
        <f>Brukerregistrering!H13</f>
        <v>0</v>
      </c>
      <c r="D14" s="41">
        <f ca="1">IFERROR(INDEX('brukerregistrering-støtteark'!$N$5:$N$21,MATCH(Brukerregistrering!I13,'brukerregistrering-støtteark'!$M$5:$M$21,0)),0)*Brukerregistrering!O13</f>
        <v>0</v>
      </c>
      <c r="E14" s="39">
        <f ca="1">IFERROR(INDEX('brukerregistrering-støtteark'!$N$5:$N$21,MATCH(Brukerregistrering!J13,'brukerregistrering-støtteark'!$M$5:$M$21,0)),0)*Brukerregistrering!O13</f>
        <v>0</v>
      </c>
      <c r="F14" s="39">
        <f ca="1">IFERROR(INDEX('brukerregistrering-støtteark'!$N$5:$N$21,MATCH(Brukerregistrering!K13,'brukerregistrering-støtteark'!$M$5:$M$21,0)),0)*Brukerregistrering!O13</f>
        <v>0</v>
      </c>
      <c r="G14" s="39">
        <f ca="1">IFERROR(INDEX('brukerregistrering-støtteark'!$N$5:$N$21,MATCH(Brukerregistrering!L13,'brukerregistrering-støtteark'!$M$5:$M$21,0)),0)*Brukerregistrering!O13</f>
        <v>0</v>
      </c>
      <c r="H14" s="39">
        <f ca="1">IFERROR(INDEX('brukerregistrering-støtteark'!$N$5:$N$21,MATCH(Brukerregistrering!M13,'brukerregistrering-støtteark'!$M$5:$M$21,0)),0)*Brukerregistrering!O13</f>
        <v>0</v>
      </c>
      <c r="I14" s="40">
        <f t="shared" ca="1" si="0"/>
        <v>0</v>
      </c>
      <c r="J14" s="40">
        <f t="shared" ca="1" si="1"/>
        <v>0</v>
      </c>
    </row>
    <row r="15" spans="2:10">
      <c r="B15" s="85">
        <f>Brukerregistrering!C14</f>
        <v>0</v>
      </c>
      <c r="C15" s="38">
        <f>Brukerregistrering!H14</f>
        <v>0</v>
      </c>
      <c r="D15" s="41">
        <f ca="1">IFERROR(INDEX('brukerregistrering-støtteark'!$N$5:$N$21,MATCH(Brukerregistrering!I14,'brukerregistrering-støtteark'!$M$5:$M$21,0)),0)*Brukerregistrering!O14</f>
        <v>0</v>
      </c>
      <c r="E15" s="39">
        <f ca="1">IFERROR(INDEX('brukerregistrering-støtteark'!$N$5:$N$21,MATCH(Brukerregistrering!J14,'brukerregistrering-støtteark'!$M$5:$M$21,0)),0)*Brukerregistrering!O14</f>
        <v>0</v>
      </c>
      <c r="F15" s="39">
        <f ca="1">IFERROR(INDEX('brukerregistrering-støtteark'!$N$5:$N$21,MATCH(Brukerregistrering!K14,'brukerregistrering-støtteark'!$M$5:$M$21,0)),0)*Brukerregistrering!O14</f>
        <v>0</v>
      </c>
      <c r="G15" s="39">
        <f ca="1">IFERROR(INDEX('brukerregistrering-støtteark'!$N$5:$N$21,MATCH(Brukerregistrering!L14,'brukerregistrering-støtteark'!$M$5:$M$21,0)),0)*Brukerregistrering!O14</f>
        <v>0</v>
      </c>
      <c r="H15" s="39">
        <f ca="1">IFERROR(INDEX('brukerregistrering-støtteark'!$N$5:$N$21,MATCH(Brukerregistrering!M14,'brukerregistrering-støtteark'!$M$5:$M$21,0)),0)*Brukerregistrering!O14</f>
        <v>0</v>
      </c>
      <c r="I15" s="40">
        <f t="shared" ca="1" si="0"/>
        <v>0</v>
      </c>
      <c r="J15" s="40">
        <f t="shared" ca="1" si="1"/>
        <v>0</v>
      </c>
    </row>
    <row r="16" spans="2:10">
      <c r="B16" s="85">
        <f>Brukerregistrering!C15</f>
        <v>0</v>
      </c>
      <c r="C16" s="38">
        <f>Brukerregistrering!H15</f>
        <v>0</v>
      </c>
      <c r="D16" s="41">
        <f ca="1">IFERROR(INDEX('brukerregistrering-støtteark'!$N$5:$N$21,MATCH(Brukerregistrering!I15,'brukerregistrering-støtteark'!$M$5:$M$21,0)),0)*Brukerregistrering!O15</f>
        <v>0</v>
      </c>
      <c r="E16" s="39">
        <f ca="1">IFERROR(INDEX('brukerregistrering-støtteark'!$N$5:$N$21,MATCH(Brukerregistrering!J15,'brukerregistrering-støtteark'!$M$5:$M$21,0)),0)*Brukerregistrering!O15</f>
        <v>0</v>
      </c>
      <c r="F16" s="39">
        <f ca="1">IFERROR(INDEX('brukerregistrering-støtteark'!$N$5:$N$21,MATCH(Brukerregistrering!K15,'brukerregistrering-støtteark'!$M$5:$M$21,0)),0)*Brukerregistrering!O15</f>
        <v>0</v>
      </c>
      <c r="G16" s="39">
        <f ca="1">IFERROR(INDEX('brukerregistrering-støtteark'!$N$5:$N$21,MATCH(Brukerregistrering!L15,'brukerregistrering-støtteark'!$M$5:$M$21,0)),0)*Brukerregistrering!O15</f>
        <v>0</v>
      </c>
      <c r="H16" s="39">
        <f ca="1">IFERROR(INDEX('brukerregistrering-støtteark'!$N$5:$N$21,MATCH(Brukerregistrering!M15,'brukerregistrering-støtteark'!$M$5:$M$21,0)),0)*Brukerregistrering!O15</f>
        <v>0</v>
      </c>
      <c r="I16" s="40">
        <f t="shared" ca="1" si="0"/>
        <v>0</v>
      </c>
      <c r="J16" s="40">
        <f t="shared" ca="1" si="1"/>
        <v>0</v>
      </c>
    </row>
    <row r="17" spans="2:10">
      <c r="B17" s="85">
        <f>Brukerregistrering!C16</f>
        <v>0</v>
      </c>
      <c r="C17" s="38">
        <f>Brukerregistrering!H16</f>
        <v>0</v>
      </c>
      <c r="D17" s="41">
        <f ca="1">IFERROR(INDEX('brukerregistrering-støtteark'!$N$5:$N$21,MATCH(Brukerregistrering!I16,'brukerregistrering-støtteark'!$M$5:$M$21,0)),0)*Brukerregistrering!O16</f>
        <v>0</v>
      </c>
      <c r="E17" s="39">
        <f ca="1">IFERROR(INDEX('brukerregistrering-støtteark'!$N$5:$N$21,MATCH(Brukerregistrering!J16,'brukerregistrering-støtteark'!$M$5:$M$21,0)),0)*Brukerregistrering!O16</f>
        <v>0</v>
      </c>
      <c r="F17" s="39">
        <f ca="1">IFERROR(INDEX('brukerregistrering-støtteark'!$N$5:$N$21,MATCH(Brukerregistrering!K16,'brukerregistrering-støtteark'!$M$5:$M$21,0)),0)*Brukerregistrering!O16</f>
        <v>0</v>
      </c>
      <c r="G17" s="39">
        <f ca="1">IFERROR(INDEX('brukerregistrering-støtteark'!$N$5:$N$21,MATCH(Brukerregistrering!L16,'brukerregistrering-støtteark'!$M$5:$M$21,0)),0)*Brukerregistrering!O16</f>
        <v>0</v>
      </c>
      <c r="H17" s="39">
        <f ca="1">IFERROR(INDEX('brukerregistrering-støtteark'!$N$5:$N$21,MATCH(Brukerregistrering!M16,'brukerregistrering-støtteark'!$M$5:$M$21,0)),0)*Brukerregistrering!O16</f>
        <v>0</v>
      </c>
      <c r="I17" s="40">
        <f t="shared" ca="1" si="0"/>
        <v>0</v>
      </c>
      <c r="J17" s="40">
        <f t="shared" ca="1" si="1"/>
        <v>0</v>
      </c>
    </row>
    <row r="18" spans="2:10">
      <c r="B18" s="85">
        <f>Brukerregistrering!C17</f>
        <v>0</v>
      </c>
      <c r="C18" s="38">
        <f>Brukerregistrering!H17</f>
        <v>0</v>
      </c>
      <c r="D18" s="41">
        <f ca="1">IFERROR(INDEX('brukerregistrering-støtteark'!$N$5:$N$21,MATCH(Brukerregistrering!I17,'brukerregistrering-støtteark'!$M$5:$M$21,0)),0)*Brukerregistrering!O17</f>
        <v>0</v>
      </c>
      <c r="E18" s="39">
        <f ca="1">IFERROR(INDEX('brukerregistrering-støtteark'!$N$5:$N$21,MATCH(Brukerregistrering!J17,'brukerregistrering-støtteark'!$M$5:$M$21,0)),0)*Brukerregistrering!O17</f>
        <v>0</v>
      </c>
      <c r="F18" s="39">
        <f ca="1">IFERROR(INDEX('brukerregistrering-støtteark'!$N$5:$N$21,MATCH(Brukerregistrering!K17,'brukerregistrering-støtteark'!$M$5:$M$21,0)),0)*Brukerregistrering!O17</f>
        <v>0</v>
      </c>
      <c r="G18" s="39">
        <f ca="1">IFERROR(INDEX('brukerregistrering-støtteark'!$N$5:$N$21,MATCH(Brukerregistrering!L17,'brukerregistrering-støtteark'!$M$5:$M$21,0)),0)*Brukerregistrering!O17</f>
        <v>0</v>
      </c>
      <c r="H18" s="39">
        <f ca="1">IFERROR(INDEX('brukerregistrering-støtteark'!$N$5:$N$21,MATCH(Brukerregistrering!M17,'brukerregistrering-støtteark'!$M$5:$M$21,0)),0)*Brukerregistrering!O17</f>
        <v>0</v>
      </c>
      <c r="I18" s="40">
        <f t="shared" ca="1" si="0"/>
        <v>0</v>
      </c>
      <c r="J18" s="40">
        <f t="shared" ca="1" si="1"/>
        <v>0</v>
      </c>
    </row>
    <row r="19" spans="2:10">
      <c r="B19" s="85">
        <f>Brukerregistrering!C18</f>
        <v>0</v>
      </c>
      <c r="C19" s="38">
        <f>Brukerregistrering!H18</f>
        <v>0</v>
      </c>
      <c r="D19" s="41">
        <f ca="1">IFERROR(INDEX('brukerregistrering-støtteark'!$N$5:$N$21,MATCH(Brukerregistrering!I18,'brukerregistrering-støtteark'!$M$5:$M$21,0)),0)*Brukerregistrering!O18</f>
        <v>0</v>
      </c>
      <c r="E19" s="39">
        <f ca="1">IFERROR(INDEX('brukerregistrering-støtteark'!$N$5:$N$21,MATCH(Brukerregistrering!J18,'brukerregistrering-støtteark'!$M$5:$M$21,0)),0)*Brukerregistrering!O18</f>
        <v>0</v>
      </c>
      <c r="F19" s="39">
        <f ca="1">IFERROR(INDEX('brukerregistrering-støtteark'!$N$5:$N$21,MATCH(Brukerregistrering!K18,'brukerregistrering-støtteark'!$M$5:$M$21,0)),0)*Brukerregistrering!O18</f>
        <v>0</v>
      </c>
      <c r="G19" s="39">
        <f ca="1">IFERROR(INDEX('brukerregistrering-støtteark'!$N$5:$N$21,MATCH(Brukerregistrering!L18,'brukerregistrering-støtteark'!$M$5:$M$21,0)),0)*Brukerregistrering!O18</f>
        <v>0</v>
      </c>
      <c r="H19" s="39">
        <f ca="1">IFERROR(INDEX('brukerregistrering-støtteark'!$N$5:$N$21,MATCH(Brukerregistrering!M18,'brukerregistrering-støtteark'!$M$5:$M$21,0)),0)*Brukerregistrering!O18</f>
        <v>0</v>
      </c>
      <c r="I19" s="40">
        <f t="shared" ca="1" si="0"/>
        <v>0</v>
      </c>
      <c r="J19" s="40">
        <f t="shared" ca="1" si="1"/>
        <v>0</v>
      </c>
    </row>
    <row r="20" spans="2:10">
      <c r="B20" s="85">
        <f>Brukerregistrering!C19</f>
        <v>0</v>
      </c>
      <c r="C20" s="38">
        <f>Brukerregistrering!H19</f>
        <v>0</v>
      </c>
      <c r="D20" s="41">
        <f ca="1">IFERROR(INDEX('brukerregistrering-støtteark'!$N$5:$N$21,MATCH(Brukerregistrering!I19,'brukerregistrering-støtteark'!$M$5:$M$21,0)),0)*Brukerregistrering!O19</f>
        <v>0</v>
      </c>
      <c r="E20" s="39">
        <f ca="1">IFERROR(INDEX('brukerregistrering-støtteark'!$N$5:$N$21,MATCH(Brukerregistrering!J19,'brukerregistrering-støtteark'!$M$5:$M$21,0)),0)*Brukerregistrering!O19</f>
        <v>0</v>
      </c>
      <c r="F20" s="39">
        <f ca="1">IFERROR(INDEX('brukerregistrering-støtteark'!$N$5:$N$21,MATCH(Brukerregistrering!K19,'brukerregistrering-støtteark'!$M$5:$M$21,0)),0)*Brukerregistrering!O19</f>
        <v>0</v>
      </c>
      <c r="G20" s="39">
        <f ca="1">IFERROR(INDEX('brukerregistrering-støtteark'!$N$5:$N$21,MATCH(Brukerregistrering!L19,'brukerregistrering-støtteark'!$M$5:$M$21,0)),0)*Brukerregistrering!O19</f>
        <v>0</v>
      </c>
      <c r="H20" s="39">
        <f ca="1">IFERROR(INDEX('brukerregistrering-støtteark'!$N$5:$N$21,MATCH(Brukerregistrering!M19,'brukerregistrering-støtteark'!$M$5:$M$21,0)),0)*Brukerregistrering!O19</f>
        <v>0</v>
      </c>
      <c r="I20" s="40">
        <f t="shared" ca="1" si="0"/>
        <v>0</v>
      </c>
      <c r="J20" s="40">
        <f t="shared" ca="1" si="1"/>
        <v>0</v>
      </c>
    </row>
    <row r="21" spans="2:10">
      <c r="B21" s="85">
        <f>Brukerregistrering!C20</f>
        <v>0</v>
      </c>
      <c r="C21" s="38">
        <f>Brukerregistrering!H20</f>
        <v>0</v>
      </c>
      <c r="D21" s="41">
        <f ca="1">IFERROR(INDEX('brukerregistrering-støtteark'!$N$5:$N$21,MATCH(Brukerregistrering!I20,'brukerregistrering-støtteark'!$M$5:$M$21,0)),0)*Brukerregistrering!O20</f>
        <v>0</v>
      </c>
      <c r="E21" s="39">
        <f ca="1">IFERROR(INDEX('brukerregistrering-støtteark'!$N$5:$N$21,MATCH(Brukerregistrering!J20,'brukerregistrering-støtteark'!$M$5:$M$21,0)),0)*Brukerregistrering!O20</f>
        <v>0</v>
      </c>
      <c r="F21" s="39">
        <f ca="1">IFERROR(INDEX('brukerregistrering-støtteark'!$N$5:$N$21,MATCH(Brukerregistrering!K20,'brukerregistrering-støtteark'!$M$5:$M$21,0)),0)*Brukerregistrering!O20</f>
        <v>0</v>
      </c>
      <c r="G21" s="39">
        <f ca="1">IFERROR(INDEX('brukerregistrering-støtteark'!$N$5:$N$21,MATCH(Brukerregistrering!L20,'brukerregistrering-støtteark'!$M$5:$M$21,0)),0)*Brukerregistrering!O20</f>
        <v>0</v>
      </c>
      <c r="H21" s="39">
        <f ca="1">IFERROR(INDEX('brukerregistrering-støtteark'!$N$5:$N$21,MATCH(Brukerregistrering!M20,'brukerregistrering-støtteark'!$M$5:$M$21,0)),0)*Brukerregistrering!O20</f>
        <v>0</v>
      </c>
      <c r="I21" s="40">
        <f t="shared" ca="1" si="0"/>
        <v>0</v>
      </c>
      <c r="J21" s="40">
        <f t="shared" ca="1" si="1"/>
        <v>0</v>
      </c>
    </row>
    <row r="22" spans="2:10">
      <c r="B22" s="85">
        <f>Brukerregistrering!C21</f>
        <v>0</v>
      </c>
      <c r="C22" s="38">
        <f>Brukerregistrering!H21</f>
        <v>0</v>
      </c>
      <c r="D22" s="41">
        <f ca="1">IFERROR(INDEX('brukerregistrering-støtteark'!$N$5:$N$21,MATCH(Brukerregistrering!I21,'brukerregistrering-støtteark'!$M$5:$M$21,0)),0)*Brukerregistrering!O21</f>
        <v>0</v>
      </c>
      <c r="E22" s="39">
        <f ca="1">IFERROR(INDEX('brukerregistrering-støtteark'!$N$5:$N$21,MATCH(Brukerregistrering!J21,'brukerregistrering-støtteark'!$M$5:$M$21,0)),0)*Brukerregistrering!O21</f>
        <v>0</v>
      </c>
      <c r="F22" s="39">
        <f ca="1">IFERROR(INDEX('brukerregistrering-støtteark'!$N$5:$N$21,MATCH(Brukerregistrering!K21,'brukerregistrering-støtteark'!$M$5:$M$21,0)),0)*Brukerregistrering!O21</f>
        <v>0</v>
      </c>
      <c r="G22" s="39">
        <f ca="1">IFERROR(INDEX('brukerregistrering-støtteark'!$N$5:$N$21,MATCH(Brukerregistrering!L21,'brukerregistrering-støtteark'!$M$5:$M$21,0)),0)*Brukerregistrering!O21</f>
        <v>0</v>
      </c>
      <c r="H22" s="39">
        <f ca="1">IFERROR(INDEX('brukerregistrering-støtteark'!$N$5:$N$21,MATCH(Brukerregistrering!M21,'brukerregistrering-støtteark'!$M$5:$M$21,0)),0)*Brukerregistrering!O21</f>
        <v>0</v>
      </c>
      <c r="I22" s="40">
        <f t="shared" ca="1" si="0"/>
        <v>0</v>
      </c>
      <c r="J22" s="40">
        <f t="shared" ca="1" si="1"/>
        <v>0</v>
      </c>
    </row>
    <row r="23" spans="2:10">
      <c r="B23" s="85">
        <f>Brukerregistrering!C22</f>
        <v>0</v>
      </c>
      <c r="C23" s="38">
        <f>Brukerregistrering!H22</f>
        <v>0</v>
      </c>
      <c r="D23" s="41">
        <f ca="1">IFERROR(INDEX('brukerregistrering-støtteark'!$N$5:$N$21,MATCH(Brukerregistrering!I22,'brukerregistrering-støtteark'!$M$5:$M$21,0)),0)*Brukerregistrering!O22</f>
        <v>0</v>
      </c>
      <c r="E23" s="39">
        <f ca="1">IFERROR(INDEX('brukerregistrering-støtteark'!$N$5:$N$21,MATCH(Brukerregistrering!J22,'brukerregistrering-støtteark'!$M$5:$M$21,0)),0)*Brukerregistrering!O22</f>
        <v>0</v>
      </c>
      <c r="F23" s="39">
        <f ca="1">IFERROR(INDEX('brukerregistrering-støtteark'!$N$5:$N$21,MATCH(Brukerregistrering!K22,'brukerregistrering-støtteark'!$M$5:$M$21,0)),0)*Brukerregistrering!O22</f>
        <v>0</v>
      </c>
      <c r="G23" s="39">
        <f ca="1">IFERROR(INDEX('brukerregistrering-støtteark'!$N$5:$N$21,MATCH(Brukerregistrering!L22,'brukerregistrering-støtteark'!$M$5:$M$21,0)),0)*Brukerregistrering!O22</f>
        <v>0</v>
      </c>
      <c r="H23" s="39">
        <f ca="1">IFERROR(INDEX('brukerregistrering-støtteark'!$N$5:$N$21,MATCH(Brukerregistrering!M22,'brukerregistrering-støtteark'!$M$5:$M$21,0)),0)*Brukerregistrering!O22</f>
        <v>0</v>
      </c>
      <c r="I23" s="40">
        <f t="shared" ca="1" si="0"/>
        <v>0</v>
      </c>
      <c r="J23" s="40">
        <f t="shared" ca="1" si="1"/>
        <v>0</v>
      </c>
    </row>
    <row r="24" spans="2:10">
      <c r="B24" s="85">
        <f>Brukerregistrering!C23</f>
        <v>0</v>
      </c>
      <c r="C24" s="38">
        <f>Brukerregistrering!H23</f>
        <v>0</v>
      </c>
      <c r="D24" s="41">
        <f ca="1">IFERROR(INDEX('brukerregistrering-støtteark'!$N$5:$N$21,MATCH(Brukerregistrering!I23,'brukerregistrering-støtteark'!$M$5:$M$21,0)),0)*Brukerregistrering!O23</f>
        <v>0</v>
      </c>
      <c r="E24" s="39">
        <f ca="1">IFERROR(INDEX('brukerregistrering-støtteark'!$N$5:$N$21,MATCH(Brukerregistrering!J23,'brukerregistrering-støtteark'!$M$5:$M$21,0)),0)*Brukerregistrering!O23</f>
        <v>0</v>
      </c>
      <c r="F24" s="39">
        <f ca="1">IFERROR(INDEX('brukerregistrering-støtteark'!$N$5:$N$21,MATCH(Brukerregistrering!K23,'brukerregistrering-støtteark'!$M$5:$M$21,0)),0)*Brukerregistrering!O23</f>
        <v>0</v>
      </c>
      <c r="G24" s="39">
        <f ca="1">IFERROR(INDEX('brukerregistrering-støtteark'!$N$5:$N$21,MATCH(Brukerregistrering!L23,'brukerregistrering-støtteark'!$M$5:$M$21,0)),0)*Brukerregistrering!O23</f>
        <v>0</v>
      </c>
      <c r="H24" s="39">
        <f ca="1">IFERROR(INDEX('brukerregistrering-støtteark'!$N$5:$N$21,MATCH(Brukerregistrering!M23,'brukerregistrering-støtteark'!$M$5:$M$21,0)),0)*Brukerregistrering!O23</f>
        <v>0</v>
      </c>
      <c r="I24" s="40">
        <f t="shared" ca="1" si="0"/>
        <v>0</v>
      </c>
      <c r="J24" s="40">
        <f t="shared" ca="1" si="1"/>
        <v>0</v>
      </c>
    </row>
    <row r="25" spans="2:10">
      <c r="B25" s="85">
        <f>Brukerregistrering!C24</f>
        <v>0</v>
      </c>
      <c r="C25" s="38">
        <f>Brukerregistrering!H24</f>
        <v>0</v>
      </c>
      <c r="D25" s="41">
        <f ca="1">IFERROR(INDEX('brukerregistrering-støtteark'!$N$5:$N$21,MATCH(Brukerregistrering!I24,'brukerregistrering-støtteark'!$M$5:$M$21,0)),0)*Brukerregistrering!O24</f>
        <v>0</v>
      </c>
      <c r="E25" s="39">
        <f ca="1">IFERROR(INDEX('brukerregistrering-støtteark'!$N$5:$N$21,MATCH(Brukerregistrering!J24,'brukerregistrering-støtteark'!$M$5:$M$21,0)),0)*Brukerregistrering!O24</f>
        <v>0</v>
      </c>
      <c r="F25" s="39">
        <f ca="1">IFERROR(INDEX('brukerregistrering-støtteark'!$N$5:$N$21,MATCH(Brukerregistrering!K24,'brukerregistrering-støtteark'!$M$5:$M$21,0)),0)*Brukerregistrering!O24</f>
        <v>0</v>
      </c>
      <c r="G25" s="39">
        <f ca="1">IFERROR(INDEX('brukerregistrering-støtteark'!$N$5:$N$21,MATCH(Brukerregistrering!L24,'brukerregistrering-støtteark'!$M$5:$M$21,0)),0)*Brukerregistrering!O24</f>
        <v>0</v>
      </c>
      <c r="H25" s="39">
        <f ca="1">IFERROR(INDEX('brukerregistrering-støtteark'!$N$5:$N$21,MATCH(Brukerregistrering!M24,'brukerregistrering-støtteark'!$M$5:$M$21,0)),0)*Brukerregistrering!O24</f>
        <v>0</v>
      </c>
      <c r="I25" s="40">
        <f t="shared" ca="1" si="0"/>
        <v>0</v>
      </c>
      <c r="J25" s="40">
        <f t="shared" ca="1" si="1"/>
        <v>0</v>
      </c>
    </row>
    <row r="26" spans="2:10">
      <c r="B26" s="85">
        <f>Brukerregistrering!C25</f>
        <v>0</v>
      </c>
      <c r="C26" s="38">
        <f>Brukerregistrering!H25</f>
        <v>0</v>
      </c>
      <c r="D26" s="41">
        <f ca="1">IFERROR(INDEX('brukerregistrering-støtteark'!$N$5:$N$21,MATCH(Brukerregistrering!I25,'brukerregistrering-støtteark'!$M$5:$M$21,0)),0)*Brukerregistrering!O25</f>
        <v>0</v>
      </c>
      <c r="E26" s="39">
        <f ca="1">IFERROR(INDEX('brukerregistrering-støtteark'!$N$5:$N$21,MATCH(Brukerregistrering!J25,'brukerregistrering-støtteark'!$M$5:$M$21,0)),0)*Brukerregistrering!O25</f>
        <v>0</v>
      </c>
      <c r="F26" s="39">
        <f ca="1">IFERROR(INDEX('brukerregistrering-støtteark'!$N$5:$N$21,MATCH(Brukerregistrering!K25,'brukerregistrering-støtteark'!$M$5:$M$21,0)),0)*Brukerregistrering!O25</f>
        <v>0</v>
      </c>
      <c r="G26" s="39">
        <f ca="1">IFERROR(INDEX('brukerregistrering-støtteark'!$N$5:$N$21,MATCH(Brukerregistrering!L25,'brukerregistrering-støtteark'!$M$5:$M$21,0)),0)*Brukerregistrering!O25</f>
        <v>0</v>
      </c>
      <c r="H26" s="39">
        <f ca="1">IFERROR(INDEX('brukerregistrering-støtteark'!$N$5:$N$21,MATCH(Brukerregistrering!M25,'brukerregistrering-støtteark'!$M$5:$M$21,0)),0)*Brukerregistrering!O25</f>
        <v>0</v>
      </c>
      <c r="I26" s="40">
        <f t="shared" ca="1" si="0"/>
        <v>0</v>
      </c>
      <c r="J26" s="40">
        <f t="shared" ca="1" si="1"/>
        <v>0</v>
      </c>
    </row>
    <row r="27" spans="2:10">
      <c r="B27" s="85">
        <f>Brukerregistrering!C26</f>
        <v>0</v>
      </c>
      <c r="C27" s="38">
        <f>Brukerregistrering!H26</f>
        <v>0</v>
      </c>
      <c r="D27" s="41">
        <f ca="1">IFERROR(INDEX('brukerregistrering-støtteark'!$N$5:$N$21,MATCH(Brukerregistrering!I26,'brukerregistrering-støtteark'!$M$5:$M$21,0)),0)*Brukerregistrering!O26</f>
        <v>0</v>
      </c>
      <c r="E27" s="39">
        <f ca="1">IFERROR(INDEX('brukerregistrering-støtteark'!$N$5:$N$21,MATCH(Brukerregistrering!J26,'brukerregistrering-støtteark'!$M$5:$M$21,0)),0)*Brukerregistrering!O26</f>
        <v>0</v>
      </c>
      <c r="F27" s="39">
        <f ca="1">IFERROR(INDEX('brukerregistrering-støtteark'!$N$5:$N$21,MATCH(Brukerregistrering!K26,'brukerregistrering-støtteark'!$M$5:$M$21,0)),0)*Brukerregistrering!O26</f>
        <v>0</v>
      </c>
      <c r="G27" s="39">
        <f ca="1">IFERROR(INDEX('brukerregistrering-støtteark'!$N$5:$N$21,MATCH(Brukerregistrering!L26,'brukerregistrering-støtteark'!$M$5:$M$21,0)),0)*Brukerregistrering!O26</f>
        <v>0</v>
      </c>
      <c r="H27" s="39">
        <f ca="1">IFERROR(INDEX('brukerregistrering-støtteark'!$N$5:$N$21,MATCH(Brukerregistrering!M26,'brukerregistrering-støtteark'!$M$5:$M$21,0)),0)*Brukerregistrering!O26</f>
        <v>0</v>
      </c>
      <c r="I27" s="40">
        <f t="shared" ca="1" si="0"/>
        <v>0</v>
      </c>
      <c r="J27" s="40">
        <f t="shared" ca="1" si="1"/>
        <v>0</v>
      </c>
    </row>
    <row r="28" spans="2:10">
      <c r="B28" s="85">
        <f>Brukerregistrering!C27</f>
        <v>0</v>
      </c>
      <c r="C28" s="38">
        <f>Brukerregistrering!H27</f>
        <v>0</v>
      </c>
      <c r="D28" s="41">
        <f ca="1">IFERROR(INDEX('brukerregistrering-støtteark'!$N$5:$N$21,MATCH(Brukerregistrering!I27,'brukerregistrering-støtteark'!$M$5:$M$21,0)),0)*Brukerregistrering!O27</f>
        <v>0</v>
      </c>
      <c r="E28" s="39">
        <f ca="1">IFERROR(INDEX('brukerregistrering-støtteark'!$N$5:$N$21,MATCH(Brukerregistrering!J27,'brukerregistrering-støtteark'!$M$5:$M$21,0)),0)*Brukerregistrering!O27</f>
        <v>0</v>
      </c>
      <c r="F28" s="39">
        <f ca="1">IFERROR(INDEX('brukerregistrering-støtteark'!$N$5:$N$21,MATCH(Brukerregistrering!K27,'brukerregistrering-støtteark'!$M$5:$M$21,0)),0)*Brukerregistrering!O27</f>
        <v>0</v>
      </c>
      <c r="G28" s="39">
        <f ca="1">IFERROR(INDEX('brukerregistrering-støtteark'!$N$5:$N$21,MATCH(Brukerregistrering!L27,'brukerregistrering-støtteark'!$M$5:$M$21,0)),0)*Brukerregistrering!O27</f>
        <v>0</v>
      </c>
      <c r="H28" s="39">
        <f ca="1">IFERROR(INDEX('brukerregistrering-støtteark'!$N$5:$N$21,MATCH(Brukerregistrering!M27,'brukerregistrering-støtteark'!$M$5:$M$21,0)),0)*Brukerregistrering!O27</f>
        <v>0</v>
      </c>
      <c r="I28" s="40">
        <f t="shared" ca="1" si="0"/>
        <v>0</v>
      </c>
      <c r="J28" s="40">
        <f t="shared" ca="1" si="1"/>
        <v>0</v>
      </c>
    </row>
    <row r="29" spans="2:10">
      <c r="B29" s="85">
        <f>Brukerregistrering!C28</f>
        <v>0</v>
      </c>
      <c r="C29" s="38">
        <f>Brukerregistrering!H28</f>
        <v>0</v>
      </c>
      <c r="D29" s="41">
        <f ca="1">IFERROR(INDEX('brukerregistrering-støtteark'!$N$5:$N$21,MATCH(Brukerregistrering!I28,'brukerregistrering-støtteark'!$M$5:$M$21,0)),0)*Brukerregistrering!O28</f>
        <v>0</v>
      </c>
      <c r="E29" s="39">
        <f ca="1">IFERROR(INDEX('brukerregistrering-støtteark'!$N$5:$N$21,MATCH(Brukerregistrering!J28,'brukerregistrering-støtteark'!$M$5:$M$21,0)),0)*Brukerregistrering!O28</f>
        <v>0</v>
      </c>
      <c r="F29" s="39">
        <f ca="1">IFERROR(INDEX('brukerregistrering-støtteark'!$N$5:$N$21,MATCH(Brukerregistrering!K28,'brukerregistrering-støtteark'!$M$5:$M$21,0)),0)*Brukerregistrering!O28</f>
        <v>0</v>
      </c>
      <c r="G29" s="39">
        <f ca="1">IFERROR(INDEX('brukerregistrering-støtteark'!$N$5:$N$21,MATCH(Brukerregistrering!L28,'brukerregistrering-støtteark'!$M$5:$M$21,0)),0)*Brukerregistrering!O28</f>
        <v>0</v>
      </c>
      <c r="H29" s="39">
        <f ca="1">IFERROR(INDEX('brukerregistrering-støtteark'!$N$5:$N$21,MATCH(Brukerregistrering!M28,'brukerregistrering-støtteark'!$M$5:$M$21,0)),0)*Brukerregistrering!O28</f>
        <v>0</v>
      </c>
      <c r="I29" s="40">
        <f t="shared" ca="1" si="0"/>
        <v>0</v>
      </c>
      <c r="J29" s="40">
        <f t="shared" ca="1" si="1"/>
        <v>0</v>
      </c>
    </row>
    <row r="30" spans="2:10">
      <c r="B30" s="85">
        <f>Brukerregistrering!C29</f>
        <v>0</v>
      </c>
      <c r="C30" s="38">
        <f>Brukerregistrering!H29</f>
        <v>0</v>
      </c>
      <c r="D30" s="41">
        <f ca="1">IFERROR(INDEX('brukerregistrering-støtteark'!$N$5:$N$21,MATCH(Brukerregistrering!I29,'brukerregistrering-støtteark'!$M$5:$M$21,0)),0)*Brukerregistrering!O29</f>
        <v>0</v>
      </c>
      <c r="E30" s="39">
        <f ca="1">IFERROR(INDEX('brukerregistrering-støtteark'!$N$5:$N$21,MATCH(Brukerregistrering!J29,'brukerregistrering-støtteark'!$M$5:$M$21,0)),0)*Brukerregistrering!O29</f>
        <v>0</v>
      </c>
      <c r="F30" s="39">
        <f ca="1">IFERROR(INDEX('brukerregistrering-støtteark'!$N$5:$N$21,MATCH(Brukerregistrering!K29,'brukerregistrering-støtteark'!$M$5:$M$21,0)),0)*Brukerregistrering!O29</f>
        <v>0</v>
      </c>
      <c r="G30" s="39">
        <f ca="1">IFERROR(INDEX('brukerregistrering-støtteark'!$N$5:$N$21,MATCH(Brukerregistrering!L29,'brukerregistrering-støtteark'!$M$5:$M$21,0)),0)*Brukerregistrering!O29</f>
        <v>0</v>
      </c>
      <c r="H30" s="39">
        <f ca="1">IFERROR(INDEX('brukerregistrering-støtteark'!$N$5:$N$21,MATCH(Brukerregistrering!M29,'brukerregistrering-støtteark'!$M$5:$M$21,0)),0)*Brukerregistrering!O29</f>
        <v>0</v>
      </c>
      <c r="I30" s="40">
        <f t="shared" ca="1" si="0"/>
        <v>0</v>
      </c>
      <c r="J30" s="40">
        <f t="shared" ca="1" si="1"/>
        <v>0</v>
      </c>
    </row>
    <row r="31" spans="2:10">
      <c r="B31" s="85">
        <f>Brukerregistrering!C30</f>
        <v>0</v>
      </c>
      <c r="C31" s="38">
        <f>Brukerregistrering!H30</f>
        <v>0</v>
      </c>
      <c r="D31" s="41">
        <f ca="1">IFERROR(INDEX('brukerregistrering-støtteark'!$N$5:$N$21,MATCH(Brukerregistrering!I30,'brukerregistrering-støtteark'!$M$5:$M$21,0)),0)*Brukerregistrering!O30</f>
        <v>0</v>
      </c>
      <c r="E31" s="39">
        <f ca="1">IFERROR(INDEX('brukerregistrering-støtteark'!$N$5:$N$21,MATCH(Brukerregistrering!J30,'brukerregistrering-støtteark'!$M$5:$M$21,0)),0)*Brukerregistrering!O30</f>
        <v>0</v>
      </c>
      <c r="F31" s="39">
        <f ca="1">IFERROR(INDEX('brukerregistrering-støtteark'!$N$5:$N$21,MATCH(Brukerregistrering!K30,'brukerregistrering-støtteark'!$M$5:$M$21,0)),0)*Brukerregistrering!O30</f>
        <v>0</v>
      </c>
      <c r="G31" s="39">
        <f ca="1">IFERROR(INDEX('brukerregistrering-støtteark'!$N$5:$N$21,MATCH(Brukerregistrering!L30,'brukerregistrering-støtteark'!$M$5:$M$21,0)),0)*Brukerregistrering!O30</f>
        <v>0</v>
      </c>
      <c r="H31" s="39">
        <f ca="1">IFERROR(INDEX('brukerregistrering-støtteark'!$N$5:$N$21,MATCH(Brukerregistrering!M30,'brukerregistrering-støtteark'!$M$5:$M$21,0)),0)*Brukerregistrering!O30</f>
        <v>0</v>
      </c>
      <c r="I31" s="40">
        <f t="shared" ca="1" si="0"/>
        <v>0</v>
      </c>
      <c r="J31" s="40">
        <f t="shared" ca="1" si="1"/>
        <v>0</v>
      </c>
    </row>
    <row r="32" spans="2:10">
      <c r="B32" s="85">
        <f>Brukerregistrering!C31</f>
        <v>0</v>
      </c>
      <c r="C32" s="38">
        <f>Brukerregistrering!H31</f>
        <v>0</v>
      </c>
      <c r="D32" s="41">
        <f ca="1">IFERROR(INDEX('brukerregistrering-støtteark'!$N$5:$N$21,MATCH(Brukerregistrering!I31,'brukerregistrering-støtteark'!$M$5:$M$21,0)),0)*Brukerregistrering!O31</f>
        <v>0</v>
      </c>
      <c r="E32" s="39">
        <f ca="1">IFERROR(INDEX('brukerregistrering-støtteark'!$N$5:$N$21,MATCH(Brukerregistrering!J31,'brukerregistrering-støtteark'!$M$5:$M$21,0)),0)*Brukerregistrering!O31</f>
        <v>0</v>
      </c>
      <c r="F32" s="39">
        <f ca="1">IFERROR(INDEX('brukerregistrering-støtteark'!$N$5:$N$21,MATCH(Brukerregistrering!K31,'brukerregistrering-støtteark'!$M$5:$M$21,0)),0)*Brukerregistrering!O31</f>
        <v>0</v>
      </c>
      <c r="G32" s="39">
        <f ca="1">IFERROR(INDEX('brukerregistrering-støtteark'!$N$5:$N$21,MATCH(Brukerregistrering!L31,'brukerregistrering-støtteark'!$M$5:$M$21,0)),0)*Brukerregistrering!O31</f>
        <v>0</v>
      </c>
      <c r="H32" s="39">
        <f ca="1">IFERROR(INDEX('brukerregistrering-støtteark'!$N$5:$N$21,MATCH(Brukerregistrering!M31,'brukerregistrering-støtteark'!$M$5:$M$21,0)),0)*Brukerregistrering!O31</f>
        <v>0</v>
      </c>
      <c r="I32" s="40">
        <f t="shared" ca="1" si="0"/>
        <v>0</v>
      </c>
      <c r="J32" s="40">
        <f t="shared" ca="1" si="1"/>
        <v>0</v>
      </c>
    </row>
    <row r="33" spans="2:10">
      <c r="B33" s="85">
        <f>Brukerregistrering!C32</f>
        <v>0</v>
      </c>
      <c r="C33" s="38">
        <f>Brukerregistrering!H32</f>
        <v>0</v>
      </c>
      <c r="D33" s="41">
        <f ca="1">IFERROR(INDEX('brukerregistrering-støtteark'!$N$5:$N$21,MATCH(Brukerregistrering!I32,'brukerregistrering-støtteark'!$M$5:$M$21,0)),0)*Brukerregistrering!O32</f>
        <v>0</v>
      </c>
      <c r="E33" s="39">
        <f ca="1">IFERROR(INDEX('brukerregistrering-støtteark'!$N$5:$N$21,MATCH(Brukerregistrering!J32,'brukerregistrering-støtteark'!$M$5:$M$21,0)),0)*Brukerregistrering!O32</f>
        <v>0</v>
      </c>
      <c r="F33" s="39">
        <f ca="1">IFERROR(INDEX('brukerregistrering-støtteark'!$N$5:$N$21,MATCH(Brukerregistrering!K32,'brukerregistrering-støtteark'!$M$5:$M$21,0)),0)*Brukerregistrering!O32</f>
        <v>0</v>
      </c>
      <c r="G33" s="39">
        <f ca="1">IFERROR(INDEX('brukerregistrering-støtteark'!$N$5:$N$21,MATCH(Brukerregistrering!L32,'brukerregistrering-støtteark'!$M$5:$M$21,0)),0)*Brukerregistrering!O32</f>
        <v>0</v>
      </c>
      <c r="H33" s="39">
        <f ca="1">IFERROR(INDEX('brukerregistrering-støtteark'!$N$5:$N$21,MATCH(Brukerregistrering!M32,'brukerregistrering-støtteark'!$M$5:$M$21,0)),0)*Brukerregistrering!O32</f>
        <v>0</v>
      </c>
      <c r="I33" s="40">
        <f t="shared" ca="1" si="0"/>
        <v>0</v>
      </c>
      <c r="J33" s="40">
        <f t="shared" ca="1" si="1"/>
        <v>0</v>
      </c>
    </row>
    <row r="34" spans="2:10">
      <c r="B34" s="85">
        <f>Brukerregistrering!C33</f>
        <v>0</v>
      </c>
      <c r="C34" s="38">
        <f>Brukerregistrering!H33</f>
        <v>0</v>
      </c>
      <c r="D34" s="41">
        <f ca="1">IFERROR(INDEX('brukerregistrering-støtteark'!$N$5:$N$21,MATCH(Brukerregistrering!I33,'brukerregistrering-støtteark'!$M$5:$M$21,0)),0)*Brukerregistrering!O33</f>
        <v>0</v>
      </c>
      <c r="E34" s="39">
        <f ca="1">IFERROR(INDEX('brukerregistrering-støtteark'!$N$5:$N$21,MATCH(Brukerregistrering!J33,'brukerregistrering-støtteark'!$M$5:$M$21,0)),0)*Brukerregistrering!O33</f>
        <v>0</v>
      </c>
      <c r="F34" s="39">
        <f ca="1">IFERROR(INDEX('brukerregistrering-støtteark'!$N$5:$N$21,MATCH(Brukerregistrering!K33,'brukerregistrering-støtteark'!$M$5:$M$21,0)),0)*Brukerregistrering!O33</f>
        <v>0</v>
      </c>
      <c r="G34" s="39">
        <f ca="1">IFERROR(INDEX('brukerregistrering-støtteark'!$N$5:$N$21,MATCH(Brukerregistrering!L33,'brukerregistrering-støtteark'!$M$5:$M$21,0)),0)*Brukerregistrering!O33</f>
        <v>0</v>
      </c>
      <c r="H34" s="39">
        <f ca="1">IFERROR(INDEX('brukerregistrering-støtteark'!$N$5:$N$21,MATCH(Brukerregistrering!M33,'brukerregistrering-støtteark'!$M$5:$M$21,0)),0)*Brukerregistrering!O33</f>
        <v>0</v>
      </c>
      <c r="I34" s="40">
        <f t="shared" ca="1" si="0"/>
        <v>0</v>
      </c>
      <c r="J34" s="40">
        <f t="shared" ca="1" si="1"/>
        <v>0</v>
      </c>
    </row>
    <row r="35" spans="2:10">
      <c r="B35" s="85">
        <f>Brukerregistrering!C34</f>
        <v>0</v>
      </c>
      <c r="C35" s="38">
        <f>Brukerregistrering!H34</f>
        <v>0</v>
      </c>
      <c r="D35" s="41">
        <f ca="1">IFERROR(INDEX('brukerregistrering-støtteark'!$N$5:$N$21,MATCH(Brukerregistrering!I34,'brukerregistrering-støtteark'!$M$5:$M$21,0)),0)*Brukerregistrering!O34</f>
        <v>0</v>
      </c>
      <c r="E35" s="39">
        <f ca="1">IFERROR(INDEX('brukerregistrering-støtteark'!$N$5:$N$21,MATCH(Brukerregistrering!J34,'brukerregistrering-støtteark'!$M$5:$M$21,0)),0)*Brukerregistrering!O34</f>
        <v>0</v>
      </c>
      <c r="F35" s="39">
        <f ca="1">IFERROR(INDEX('brukerregistrering-støtteark'!$N$5:$N$21,MATCH(Brukerregistrering!K34,'brukerregistrering-støtteark'!$M$5:$M$21,0)),0)*Brukerregistrering!O34</f>
        <v>0</v>
      </c>
      <c r="G35" s="39">
        <f ca="1">IFERROR(INDEX('brukerregistrering-støtteark'!$N$5:$N$21,MATCH(Brukerregistrering!L34,'brukerregistrering-støtteark'!$M$5:$M$21,0)),0)*Brukerregistrering!O34</f>
        <v>0</v>
      </c>
      <c r="H35" s="39">
        <f ca="1">IFERROR(INDEX('brukerregistrering-støtteark'!$N$5:$N$21,MATCH(Brukerregistrering!M34,'brukerregistrering-støtteark'!$M$5:$M$21,0)),0)*Brukerregistrering!O34</f>
        <v>0</v>
      </c>
      <c r="I35" s="40">
        <f t="shared" ca="1" si="0"/>
        <v>0</v>
      </c>
      <c r="J35" s="40">
        <f t="shared" ca="1" si="1"/>
        <v>0</v>
      </c>
    </row>
    <row r="36" spans="2:10">
      <c r="B36" s="85">
        <f>Brukerregistrering!C35</f>
        <v>0</v>
      </c>
      <c r="C36" s="38">
        <f>Brukerregistrering!H35</f>
        <v>0</v>
      </c>
      <c r="D36" s="41">
        <f ca="1">IFERROR(INDEX('brukerregistrering-støtteark'!$N$5:$N$21,MATCH(Brukerregistrering!I35,'brukerregistrering-støtteark'!$M$5:$M$21,0)),0)*Brukerregistrering!O35</f>
        <v>0</v>
      </c>
      <c r="E36" s="39">
        <f ca="1">IFERROR(INDEX('brukerregistrering-støtteark'!$N$5:$N$21,MATCH(Brukerregistrering!J35,'brukerregistrering-støtteark'!$M$5:$M$21,0)),0)*Brukerregistrering!O35</f>
        <v>0</v>
      </c>
      <c r="F36" s="39">
        <f ca="1">IFERROR(INDEX('brukerregistrering-støtteark'!$N$5:$N$21,MATCH(Brukerregistrering!K35,'brukerregistrering-støtteark'!$M$5:$M$21,0)),0)*Brukerregistrering!O35</f>
        <v>0</v>
      </c>
      <c r="G36" s="39">
        <f ca="1">IFERROR(INDEX('brukerregistrering-støtteark'!$N$5:$N$21,MATCH(Brukerregistrering!L35,'brukerregistrering-støtteark'!$M$5:$M$21,0)),0)*Brukerregistrering!O35</f>
        <v>0</v>
      </c>
      <c r="H36" s="39">
        <f ca="1">IFERROR(INDEX('brukerregistrering-støtteark'!$N$5:$N$21,MATCH(Brukerregistrering!M35,'brukerregistrering-støtteark'!$M$5:$M$21,0)),0)*Brukerregistrering!O35</f>
        <v>0</v>
      </c>
      <c r="I36" s="40">
        <f t="shared" ca="1" si="0"/>
        <v>0</v>
      </c>
      <c r="J36" s="40">
        <f t="shared" ca="1" si="1"/>
        <v>0</v>
      </c>
    </row>
    <row r="37" spans="2:10">
      <c r="B37" s="85">
        <f>Brukerregistrering!C36</f>
        <v>0</v>
      </c>
      <c r="C37" s="38">
        <f>Brukerregistrering!H36</f>
        <v>0</v>
      </c>
      <c r="D37" s="41">
        <f ca="1">IFERROR(INDEX('brukerregistrering-støtteark'!$N$5:$N$21,MATCH(Brukerregistrering!I36,'brukerregistrering-støtteark'!$M$5:$M$21,0)),0)*Brukerregistrering!O36</f>
        <v>0</v>
      </c>
      <c r="E37" s="39">
        <f ca="1">IFERROR(INDEX('brukerregistrering-støtteark'!$N$5:$N$21,MATCH(Brukerregistrering!J36,'brukerregistrering-støtteark'!$M$5:$M$21,0)),0)*Brukerregistrering!O36</f>
        <v>0</v>
      </c>
      <c r="F37" s="39">
        <f ca="1">IFERROR(INDEX('brukerregistrering-støtteark'!$N$5:$N$21,MATCH(Brukerregistrering!K36,'brukerregistrering-støtteark'!$M$5:$M$21,0)),0)*Brukerregistrering!O36</f>
        <v>0</v>
      </c>
      <c r="G37" s="39">
        <f ca="1">IFERROR(INDEX('brukerregistrering-støtteark'!$N$5:$N$21,MATCH(Brukerregistrering!L36,'brukerregistrering-støtteark'!$M$5:$M$21,0)),0)*Brukerregistrering!O36</f>
        <v>0</v>
      </c>
      <c r="H37" s="39">
        <f ca="1">IFERROR(INDEX('brukerregistrering-støtteark'!$N$5:$N$21,MATCH(Brukerregistrering!M36,'brukerregistrering-støtteark'!$M$5:$M$21,0)),0)*Brukerregistrering!O36</f>
        <v>0</v>
      </c>
      <c r="I37" s="40">
        <f t="shared" ca="1" si="0"/>
        <v>0</v>
      </c>
      <c r="J37" s="40">
        <f t="shared" ca="1" si="1"/>
        <v>0</v>
      </c>
    </row>
    <row r="38" spans="2:10">
      <c r="B38" s="85">
        <f>Brukerregistrering!C37</f>
        <v>0</v>
      </c>
      <c r="C38" s="38">
        <f>Brukerregistrering!H37</f>
        <v>0</v>
      </c>
      <c r="D38" s="41">
        <f ca="1">IFERROR(INDEX('brukerregistrering-støtteark'!$N$5:$N$21,MATCH(Brukerregistrering!I37,'brukerregistrering-støtteark'!$M$5:$M$21,0)),0)*Brukerregistrering!O37</f>
        <v>0</v>
      </c>
      <c r="E38" s="39">
        <f ca="1">IFERROR(INDEX('brukerregistrering-støtteark'!$N$5:$N$21,MATCH(Brukerregistrering!J37,'brukerregistrering-støtteark'!$M$5:$M$21,0)),0)*Brukerregistrering!O37</f>
        <v>0</v>
      </c>
      <c r="F38" s="39">
        <f ca="1">IFERROR(INDEX('brukerregistrering-støtteark'!$N$5:$N$21,MATCH(Brukerregistrering!K37,'brukerregistrering-støtteark'!$M$5:$M$21,0)),0)*Brukerregistrering!O37</f>
        <v>0</v>
      </c>
      <c r="G38" s="39">
        <f ca="1">IFERROR(INDEX('brukerregistrering-støtteark'!$N$5:$N$21,MATCH(Brukerregistrering!L37,'brukerregistrering-støtteark'!$M$5:$M$21,0)),0)*Brukerregistrering!O37</f>
        <v>0</v>
      </c>
      <c r="H38" s="39">
        <f ca="1">IFERROR(INDEX('brukerregistrering-støtteark'!$N$5:$N$21,MATCH(Brukerregistrering!M37,'brukerregistrering-støtteark'!$M$5:$M$21,0)),0)*Brukerregistrering!O37</f>
        <v>0</v>
      </c>
      <c r="I38" s="40">
        <f t="shared" ca="1" si="0"/>
        <v>0</v>
      </c>
      <c r="J38" s="40">
        <f t="shared" ca="1" si="1"/>
        <v>0</v>
      </c>
    </row>
    <row r="39" spans="2:10">
      <c r="B39" s="85">
        <f>Brukerregistrering!C38</f>
        <v>0</v>
      </c>
      <c r="C39" s="38">
        <f>Brukerregistrering!H38</f>
        <v>0</v>
      </c>
      <c r="D39" s="41">
        <f ca="1">IFERROR(INDEX('brukerregistrering-støtteark'!$N$5:$N$21,MATCH(Brukerregistrering!I38,'brukerregistrering-støtteark'!$M$5:$M$21,0)),0)*Brukerregistrering!O38</f>
        <v>0</v>
      </c>
      <c r="E39" s="39">
        <f ca="1">IFERROR(INDEX('brukerregistrering-støtteark'!$N$5:$N$21,MATCH(Brukerregistrering!J38,'brukerregistrering-støtteark'!$M$5:$M$21,0)),0)*Brukerregistrering!O38</f>
        <v>0</v>
      </c>
      <c r="F39" s="39">
        <f ca="1">IFERROR(INDEX('brukerregistrering-støtteark'!$N$5:$N$21,MATCH(Brukerregistrering!K38,'brukerregistrering-støtteark'!$M$5:$M$21,0)),0)*Brukerregistrering!O38</f>
        <v>0</v>
      </c>
      <c r="G39" s="39">
        <f ca="1">IFERROR(INDEX('brukerregistrering-støtteark'!$N$5:$N$21,MATCH(Brukerregistrering!L38,'brukerregistrering-støtteark'!$M$5:$M$21,0)),0)*Brukerregistrering!O38</f>
        <v>0</v>
      </c>
      <c r="H39" s="39">
        <f ca="1">IFERROR(INDEX('brukerregistrering-støtteark'!$N$5:$N$21,MATCH(Brukerregistrering!M38,'brukerregistrering-støtteark'!$M$5:$M$21,0)),0)*Brukerregistrering!O38</f>
        <v>0</v>
      </c>
      <c r="I39" s="40">
        <f t="shared" ca="1" si="0"/>
        <v>0</v>
      </c>
      <c r="J39" s="40">
        <f t="shared" ca="1" si="1"/>
        <v>0</v>
      </c>
    </row>
    <row r="40" spans="2:10">
      <c r="B40" s="85">
        <f>Brukerregistrering!C39</f>
        <v>0</v>
      </c>
      <c r="C40" s="38">
        <f>Brukerregistrering!H39</f>
        <v>0</v>
      </c>
      <c r="D40" s="41">
        <f ca="1">IFERROR(INDEX('brukerregistrering-støtteark'!$N$5:$N$21,MATCH(Brukerregistrering!I39,'brukerregistrering-støtteark'!$M$5:$M$21,0)),0)*Brukerregistrering!O39</f>
        <v>0</v>
      </c>
      <c r="E40" s="39">
        <f ca="1">IFERROR(INDEX('brukerregistrering-støtteark'!$N$5:$N$21,MATCH(Brukerregistrering!J39,'brukerregistrering-støtteark'!$M$5:$M$21,0)),0)*Brukerregistrering!O39</f>
        <v>0</v>
      </c>
      <c r="F40" s="39">
        <f ca="1">IFERROR(INDEX('brukerregistrering-støtteark'!$N$5:$N$21,MATCH(Brukerregistrering!K39,'brukerregistrering-støtteark'!$M$5:$M$21,0)),0)*Brukerregistrering!O39</f>
        <v>0</v>
      </c>
      <c r="G40" s="39">
        <f ca="1">IFERROR(INDEX('brukerregistrering-støtteark'!$N$5:$N$21,MATCH(Brukerregistrering!L39,'brukerregistrering-støtteark'!$M$5:$M$21,0)),0)*Brukerregistrering!O39</f>
        <v>0</v>
      </c>
      <c r="H40" s="39">
        <f ca="1">IFERROR(INDEX('brukerregistrering-støtteark'!$N$5:$N$21,MATCH(Brukerregistrering!M39,'brukerregistrering-støtteark'!$M$5:$M$21,0)),0)*Brukerregistrering!O39</f>
        <v>0</v>
      </c>
      <c r="I40" s="40">
        <f t="shared" ca="1" si="0"/>
        <v>0</v>
      </c>
      <c r="J40" s="40">
        <f t="shared" ca="1" si="1"/>
        <v>0</v>
      </c>
    </row>
    <row r="41" spans="2:10">
      <c r="B41" s="85">
        <f>Brukerregistrering!C40</f>
        <v>0</v>
      </c>
      <c r="C41" s="38">
        <f>Brukerregistrering!H40</f>
        <v>0</v>
      </c>
      <c r="D41" s="41">
        <f ca="1">IFERROR(INDEX('brukerregistrering-støtteark'!$N$5:$N$21,MATCH(Brukerregistrering!I40,'brukerregistrering-støtteark'!$M$5:$M$21,0)),0)*Brukerregistrering!O40</f>
        <v>0</v>
      </c>
      <c r="E41" s="39">
        <f ca="1">IFERROR(INDEX('brukerregistrering-støtteark'!$N$5:$N$21,MATCH(Brukerregistrering!J40,'brukerregistrering-støtteark'!$M$5:$M$21,0)),0)*Brukerregistrering!O40</f>
        <v>0</v>
      </c>
      <c r="F41" s="39">
        <f ca="1">IFERROR(INDEX('brukerregistrering-støtteark'!$N$5:$N$21,MATCH(Brukerregistrering!K40,'brukerregistrering-støtteark'!$M$5:$M$21,0)),0)*Brukerregistrering!O40</f>
        <v>0</v>
      </c>
      <c r="G41" s="39">
        <f ca="1">IFERROR(INDEX('brukerregistrering-støtteark'!$N$5:$N$21,MATCH(Brukerregistrering!L40,'brukerregistrering-støtteark'!$M$5:$M$21,0)),0)*Brukerregistrering!O40</f>
        <v>0</v>
      </c>
      <c r="H41" s="39">
        <f ca="1">IFERROR(INDEX('brukerregistrering-støtteark'!$N$5:$N$21,MATCH(Brukerregistrering!M40,'brukerregistrering-støtteark'!$M$5:$M$21,0)),0)*Brukerregistrering!O40</f>
        <v>0</v>
      </c>
      <c r="I41" s="40">
        <f t="shared" ca="1" si="0"/>
        <v>0</v>
      </c>
      <c r="J41" s="40">
        <f t="shared" ca="1" si="1"/>
        <v>0</v>
      </c>
    </row>
    <row r="42" spans="2:10">
      <c r="B42" s="85">
        <f>Brukerregistrering!C41</f>
        <v>0</v>
      </c>
      <c r="C42" s="38">
        <f>Brukerregistrering!H41</f>
        <v>0</v>
      </c>
      <c r="D42" s="41">
        <f ca="1">IFERROR(INDEX('brukerregistrering-støtteark'!$N$5:$N$21,MATCH(Brukerregistrering!I41,'brukerregistrering-støtteark'!$M$5:$M$21,0)),0)*Brukerregistrering!O41</f>
        <v>0</v>
      </c>
      <c r="E42" s="39">
        <f ca="1">IFERROR(INDEX('brukerregistrering-støtteark'!$N$5:$N$21,MATCH(Brukerregistrering!J41,'brukerregistrering-støtteark'!$M$5:$M$21,0)),0)*Brukerregistrering!O41</f>
        <v>0</v>
      </c>
      <c r="F42" s="39">
        <f ca="1">IFERROR(INDEX('brukerregistrering-støtteark'!$N$5:$N$21,MATCH(Brukerregistrering!K41,'brukerregistrering-støtteark'!$M$5:$M$21,0)),0)*Brukerregistrering!O41</f>
        <v>0</v>
      </c>
      <c r="G42" s="39">
        <f ca="1">IFERROR(INDEX('brukerregistrering-støtteark'!$N$5:$N$21,MATCH(Brukerregistrering!L41,'brukerregistrering-støtteark'!$M$5:$M$21,0)),0)*Brukerregistrering!O41</f>
        <v>0</v>
      </c>
      <c r="H42" s="39">
        <f ca="1">IFERROR(INDEX('brukerregistrering-støtteark'!$N$5:$N$21,MATCH(Brukerregistrering!M41,'brukerregistrering-støtteark'!$M$5:$M$21,0)),0)*Brukerregistrering!O41</f>
        <v>0</v>
      </c>
      <c r="I42" s="40">
        <f t="shared" ca="1" si="0"/>
        <v>0</v>
      </c>
      <c r="J42" s="40">
        <f t="shared" ca="1" si="1"/>
        <v>0</v>
      </c>
    </row>
    <row r="43" spans="2:10">
      <c r="B43" s="85">
        <f>Brukerregistrering!C42</f>
        <v>0</v>
      </c>
      <c r="C43" s="38">
        <f>Brukerregistrering!H42</f>
        <v>0</v>
      </c>
      <c r="D43" s="41">
        <f ca="1">IFERROR(INDEX('brukerregistrering-støtteark'!$N$5:$N$21,MATCH(Brukerregistrering!I42,'brukerregistrering-støtteark'!$M$5:$M$21,0)),0)*Brukerregistrering!O42</f>
        <v>0</v>
      </c>
      <c r="E43" s="39">
        <f ca="1">IFERROR(INDEX('brukerregistrering-støtteark'!$N$5:$N$21,MATCH(Brukerregistrering!J42,'brukerregistrering-støtteark'!$M$5:$M$21,0)),0)*Brukerregistrering!O42</f>
        <v>0</v>
      </c>
      <c r="F43" s="39">
        <f ca="1">IFERROR(INDEX('brukerregistrering-støtteark'!$N$5:$N$21,MATCH(Brukerregistrering!K42,'brukerregistrering-støtteark'!$M$5:$M$21,0)),0)*Brukerregistrering!O42</f>
        <v>0</v>
      </c>
      <c r="G43" s="39">
        <f ca="1">IFERROR(INDEX('brukerregistrering-støtteark'!$N$5:$N$21,MATCH(Brukerregistrering!L42,'brukerregistrering-støtteark'!$M$5:$M$21,0)),0)*Brukerregistrering!O42</f>
        <v>0</v>
      </c>
      <c r="H43" s="39">
        <f ca="1">IFERROR(INDEX('brukerregistrering-støtteark'!$N$5:$N$21,MATCH(Brukerregistrering!M42,'brukerregistrering-støtteark'!$M$5:$M$21,0)),0)*Brukerregistrering!O42</f>
        <v>0</v>
      </c>
      <c r="I43" s="40">
        <f t="shared" ca="1" si="0"/>
        <v>0</v>
      </c>
      <c r="J43" s="40">
        <f t="shared" ca="1" si="1"/>
        <v>0</v>
      </c>
    </row>
    <row r="44" spans="2:10">
      <c r="B44" s="85">
        <f>Brukerregistrering!C43</f>
        <v>0</v>
      </c>
      <c r="C44" s="38">
        <f>Brukerregistrering!H43</f>
        <v>0</v>
      </c>
      <c r="D44" s="41">
        <f ca="1">IFERROR(INDEX('brukerregistrering-støtteark'!$N$5:$N$21,MATCH(Brukerregistrering!I43,'brukerregistrering-støtteark'!$M$5:$M$21,0)),0)*Brukerregistrering!O43</f>
        <v>0</v>
      </c>
      <c r="E44" s="39">
        <f ca="1">IFERROR(INDEX('brukerregistrering-støtteark'!$N$5:$N$21,MATCH(Brukerregistrering!J43,'brukerregistrering-støtteark'!$M$5:$M$21,0)),0)*Brukerregistrering!O43</f>
        <v>0</v>
      </c>
      <c r="F44" s="39">
        <f ca="1">IFERROR(INDEX('brukerregistrering-støtteark'!$N$5:$N$21,MATCH(Brukerregistrering!K43,'brukerregistrering-støtteark'!$M$5:$M$21,0)),0)*Brukerregistrering!O43</f>
        <v>0</v>
      </c>
      <c r="G44" s="39">
        <f ca="1">IFERROR(INDEX('brukerregistrering-støtteark'!$N$5:$N$21,MATCH(Brukerregistrering!L43,'brukerregistrering-støtteark'!$M$5:$M$21,0)),0)*Brukerregistrering!O43</f>
        <v>0</v>
      </c>
      <c r="H44" s="39">
        <f ca="1">IFERROR(INDEX('brukerregistrering-støtteark'!$N$5:$N$21,MATCH(Brukerregistrering!M43,'brukerregistrering-støtteark'!$M$5:$M$21,0)),0)*Brukerregistrering!O43</f>
        <v>0</v>
      </c>
      <c r="I44" s="40">
        <f t="shared" ca="1" si="0"/>
        <v>0</v>
      </c>
      <c r="J44" s="40">
        <f t="shared" ca="1" si="1"/>
        <v>0</v>
      </c>
    </row>
    <row r="45" spans="2:10">
      <c r="B45" s="85">
        <f>Brukerregistrering!C44</f>
        <v>0</v>
      </c>
      <c r="C45" s="38">
        <f>Brukerregistrering!H44</f>
        <v>0</v>
      </c>
      <c r="D45" s="41">
        <f ca="1">IFERROR(INDEX('brukerregistrering-støtteark'!$N$5:$N$21,MATCH(Brukerregistrering!I44,'brukerregistrering-støtteark'!$M$5:$M$21,0)),0)*Brukerregistrering!O44</f>
        <v>0</v>
      </c>
      <c r="E45" s="39">
        <f ca="1">IFERROR(INDEX('brukerregistrering-støtteark'!$N$5:$N$21,MATCH(Brukerregistrering!J44,'brukerregistrering-støtteark'!$M$5:$M$21,0)),0)*Brukerregistrering!O44</f>
        <v>0</v>
      </c>
      <c r="F45" s="39">
        <f ca="1">IFERROR(INDEX('brukerregistrering-støtteark'!$N$5:$N$21,MATCH(Brukerregistrering!K44,'brukerregistrering-støtteark'!$M$5:$M$21,0)),0)*Brukerregistrering!O44</f>
        <v>0</v>
      </c>
      <c r="G45" s="39">
        <f ca="1">IFERROR(INDEX('brukerregistrering-støtteark'!$N$5:$N$21,MATCH(Brukerregistrering!L44,'brukerregistrering-støtteark'!$M$5:$M$21,0)),0)*Brukerregistrering!O44</f>
        <v>0</v>
      </c>
      <c r="H45" s="39">
        <f ca="1">IFERROR(INDEX('brukerregistrering-støtteark'!$N$5:$N$21,MATCH(Brukerregistrering!M44,'brukerregistrering-støtteark'!$M$5:$M$21,0)),0)*Brukerregistrering!O44</f>
        <v>0</v>
      </c>
      <c r="I45" s="40">
        <f t="shared" ca="1" si="0"/>
        <v>0</v>
      </c>
      <c r="J45" s="40">
        <f t="shared" ca="1" si="1"/>
        <v>0</v>
      </c>
    </row>
    <row r="46" spans="2:10">
      <c r="B46" s="85">
        <f>Brukerregistrering!C45</f>
        <v>0</v>
      </c>
      <c r="C46" s="38">
        <f>Brukerregistrering!H45</f>
        <v>0</v>
      </c>
      <c r="D46" s="41">
        <f ca="1">IFERROR(INDEX('brukerregistrering-støtteark'!$N$5:$N$21,MATCH(Brukerregistrering!I45,'brukerregistrering-støtteark'!$M$5:$M$21,0)),0)*Brukerregistrering!O45</f>
        <v>0</v>
      </c>
      <c r="E46" s="39">
        <f ca="1">IFERROR(INDEX('brukerregistrering-støtteark'!$N$5:$N$21,MATCH(Brukerregistrering!J45,'brukerregistrering-støtteark'!$M$5:$M$21,0)),0)*Brukerregistrering!O45</f>
        <v>0</v>
      </c>
      <c r="F46" s="39">
        <f ca="1">IFERROR(INDEX('brukerregistrering-støtteark'!$N$5:$N$21,MATCH(Brukerregistrering!K45,'brukerregistrering-støtteark'!$M$5:$M$21,0)),0)*Brukerregistrering!O45</f>
        <v>0</v>
      </c>
      <c r="G46" s="39">
        <f ca="1">IFERROR(INDEX('brukerregistrering-støtteark'!$N$5:$N$21,MATCH(Brukerregistrering!L45,'brukerregistrering-støtteark'!$M$5:$M$21,0)),0)*Brukerregistrering!O45</f>
        <v>0</v>
      </c>
      <c r="H46" s="39">
        <f ca="1">IFERROR(INDEX('brukerregistrering-støtteark'!$N$5:$N$21,MATCH(Brukerregistrering!M45,'brukerregistrering-støtteark'!$M$5:$M$21,0)),0)*Brukerregistrering!O45</f>
        <v>0</v>
      </c>
      <c r="I46" s="40">
        <f t="shared" ca="1" si="0"/>
        <v>0</v>
      </c>
      <c r="J46" s="40">
        <f t="shared" ca="1" si="1"/>
        <v>0</v>
      </c>
    </row>
    <row r="47" spans="2:10">
      <c r="B47" s="85">
        <f>Brukerregistrering!C46</f>
        <v>0</v>
      </c>
      <c r="C47" s="38">
        <f>Brukerregistrering!H46</f>
        <v>0</v>
      </c>
      <c r="D47" s="41">
        <f ca="1">IFERROR(INDEX('brukerregistrering-støtteark'!$N$5:$N$21,MATCH(Brukerregistrering!I46,'brukerregistrering-støtteark'!$M$5:$M$21,0)),0)*Brukerregistrering!O46</f>
        <v>0</v>
      </c>
      <c r="E47" s="39">
        <f ca="1">IFERROR(INDEX('brukerregistrering-støtteark'!$N$5:$N$21,MATCH(Brukerregistrering!J46,'brukerregistrering-støtteark'!$M$5:$M$21,0)),0)*Brukerregistrering!O46</f>
        <v>0</v>
      </c>
      <c r="F47" s="39">
        <f ca="1">IFERROR(INDEX('brukerregistrering-støtteark'!$N$5:$N$21,MATCH(Brukerregistrering!K46,'brukerregistrering-støtteark'!$M$5:$M$21,0)),0)*Brukerregistrering!O46</f>
        <v>0</v>
      </c>
      <c r="G47" s="39">
        <f ca="1">IFERROR(INDEX('brukerregistrering-støtteark'!$N$5:$N$21,MATCH(Brukerregistrering!L46,'brukerregistrering-støtteark'!$M$5:$M$21,0)),0)*Brukerregistrering!O46</f>
        <v>0</v>
      </c>
      <c r="H47" s="39">
        <f ca="1">IFERROR(INDEX('brukerregistrering-støtteark'!$N$5:$N$21,MATCH(Brukerregistrering!M46,'brukerregistrering-støtteark'!$M$5:$M$21,0)),0)*Brukerregistrering!O46</f>
        <v>0</v>
      </c>
      <c r="I47" s="40">
        <f t="shared" ca="1" si="0"/>
        <v>0</v>
      </c>
      <c r="J47" s="40">
        <f t="shared" ca="1" si="1"/>
        <v>0</v>
      </c>
    </row>
    <row r="48" spans="2:10">
      <c r="B48" s="85">
        <f>Brukerregistrering!C47</f>
        <v>0</v>
      </c>
      <c r="C48" s="38">
        <f>Brukerregistrering!H47</f>
        <v>0</v>
      </c>
      <c r="D48" s="41">
        <f ca="1">IFERROR(INDEX('brukerregistrering-støtteark'!$N$5:$N$21,MATCH(Brukerregistrering!I47,'brukerregistrering-støtteark'!$M$5:$M$21,0)),0)*Brukerregistrering!O47</f>
        <v>0</v>
      </c>
      <c r="E48" s="39">
        <f ca="1">IFERROR(INDEX('brukerregistrering-støtteark'!$N$5:$N$21,MATCH(Brukerregistrering!J47,'brukerregistrering-støtteark'!$M$5:$M$21,0)),0)*Brukerregistrering!O47</f>
        <v>0</v>
      </c>
      <c r="F48" s="39">
        <f ca="1">IFERROR(INDEX('brukerregistrering-støtteark'!$N$5:$N$21,MATCH(Brukerregistrering!K47,'brukerregistrering-støtteark'!$M$5:$M$21,0)),0)*Brukerregistrering!O47</f>
        <v>0</v>
      </c>
      <c r="G48" s="39">
        <f ca="1">IFERROR(INDEX('brukerregistrering-støtteark'!$N$5:$N$21,MATCH(Brukerregistrering!L47,'brukerregistrering-støtteark'!$M$5:$M$21,0)),0)*Brukerregistrering!O47</f>
        <v>0</v>
      </c>
      <c r="H48" s="39">
        <f ca="1">IFERROR(INDEX('brukerregistrering-støtteark'!$N$5:$N$21,MATCH(Brukerregistrering!M47,'brukerregistrering-støtteark'!$M$5:$M$21,0)),0)*Brukerregistrering!O47</f>
        <v>0</v>
      </c>
      <c r="I48" s="40">
        <f t="shared" ca="1" si="0"/>
        <v>0</v>
      </c>
      <c r="J48" s="40">
        <f t="shared" ca="1" si="1"/>
        <v>0</v>
      </c>
    </row>
    <row r="49" spans="2:10">
      <c r="B49" s="85">
        <f>Brukerregistrering!C48</f>
        <v>0</v>
      </c>
      <c r="C49" s="38">
        <f>Brukerregistrering!H48</f>
        <v>0</v>
      </c>
      <c r="D49" s="41">
        <f ca="1">IFERROR(INDEX('brukerregistrering-støtteark'!$N$5:$N$21,MATCH(Brukerregistrering!I48,'brukerregistrering-støtteark'!$M$5:$M$21,0)),0)*Brukerregistrering!O48</f>
        <v>0</v>
      </c>
      <c r="E49" s="39">
        <f ca="1">IFERROR(INDEX('brukerregistrering-støtteark'!$N$5:$N$21,MATCH(Brukerregistrering!J48,'brukerregistrering-støtteark'!$M$5:$M$21,0)),0)*Brukerregistrering!O48</f>
        <v>0</v>
      </c>
      <c r="F49" s="39">
        <f ca="1">IFERROR(INDEX('brukerregistrering-støtteark'!$N$5:$N$21,MATCH(Brukerregistrering!K48,'brukerregistrering-støtteark'!$M$5:$M$21,0)),0)*Brukerregistrering!O48</f>
        <v>0</v>
      </c>
      <c r="G49" s="39">
        <f ca="1">IFERROR(INDEX('brukerregistrering-støtteark'!$N$5:$N$21,MATCH(Brukerregistrering!L48,'brukerregistrering-støtteark'!$M$5:$M$21,0)),0)*Brukerregistrering!O48</f>
        <v>0</v>
      </c>
      <c r="H49" s="39">
        <f ca="1">IFERROR(INDEX('brukerregistrering-støtteark'!$N$5:$N$21,MATCH(Brukerregistrering!M48,'brukerregistrering-støtteark'!$M$5:$M$21,0)),0)*Brukerregistrering!O48</f>
        <v>0</v>
      </c>
      <c r="I49" s="40">
        <f t="shared" ca="1" si="0"/>
        <v>0</v>
      </c>
      <c r="J49" s="40">
        <f t="shared" ca="1" si="1"/>
        <v>0</v>
      </c>
    </row>
    <row r="50" spans="2:10">
      <c r="B50" s="85">
        <f>Brukerregistrering!C49</f>
        <v>0</v>
      </c>
      <c r="C50" s="38">
        <f>Brukerregistrering!H49</f>
        <v>0</v>
      </c>
      <c r="D50" s="41">
        <f ca="1">IFERROR(INDEX('brukerregistrering-støtteark'!$N$5:$N$21,MATCH(Brukerregistrering!I49,'brukerregistrering-støtteark'!$M$5:$M$21,0)),0)*Brukerregistrering!O49</f>
        <v>0</v>
      </c>
      <c r="E50" s="39">
        <f ca="1">IFERROR(INDEX('brukerregistrering-støtteark'!$N$5:$N$21,MATCH(Brukerregistrering!J49,'brukerregistrering-støtteark'!$M$5:$M$21,0)),0)*Brukerregistrering!O49</f>
        <v>0</v>
      </c>
      <c r="F50" s="39">
        <f ca="1">IFERROR(INDEX('brukerregistrering-støtteark'!$N$5:$N$21,MATCH(Brukerregistrering!K49,'brukerregistrering-støtteark'!$M$5:$M$21,0)),0)*Brukerregistrering!O49</f>
        <v>0</v>
      </c>
      <c r="G50" s="39">
        <f ca="1">IFERROR(INDEX('brukerregistrering-støtteark'!$N$5:$N$21,MATCH(Brukerregistrering!L49,'brukerregistrering-støtteark'!$M$5:$M$21,0)),0)*Brukerregistrering!O49</f>
        <v>0</v>
      </c>
      <c r="H50" s="39">
        <f ca="1">IFERROR(INDEX('brukerregistrering-støtteark'!$N$5:$N$21,MATCH(Brukerregistrering!M49,'brukerregistrering-støtteark'!$M$5:$M$21,0)),0)*Brukerregistrering!O49</f>
        <v>0</v>
      </c>
      <c r="I50" s="40">
        <f t="shared" ca="1" si="0"/>
        <v>0</v>
      </c>
      <c r="J50" s="40">
        <f t="shared" ca="1" si="1"/>
        <v>0</v>
      </c>
    </row>
    <row r="51" spans="2:10">
      <c r="B51" s="85">
        <f>Brukerregistrering!C50</f>
        <v>0</v>
      </c>
      <c r="C51" s="38">
        <f>Brukerregistrering!H50</f>
        <v>0</v>
      </c>
      <c r="D51" s="41">
        <f ca="1">IFERROR(INDEX('brukerregistrering-støtteark'!$N$5:$N$21,MATCH(Brukerregistrering!I50,'brukerregistrering-støtteark'!$M$5:$M$21,0)),0)*Brukerregistrering!O50</f>
        <v>0</v>
      </c>
      <c r="E51" s="39">
        <f ca="1">IFERROR(INDEX('brukerregistrering-støtteark'!$N$5:$N$21,MATCH(Brukerregistrering!J50,'brukerregistrering-støtteark'!$M$5:$M$21,0)),0)*Brukerregistrering!O50</f>
        <v>0</v>
      </c>
      <c r="F51" s="39">
        <f ca="1">IFERROR(INDEX('brukerregistrering-støtteark'!$N$5:$N$21,MATCH(Brukerregistrering!K50,'brukerregistrering-støtteark'!$M$5:$M$21,0)),0)*Brukerregistrering!O50</f>
        <v>0</v>
      </c>
      <c r="G51" s="39">
        <f ca="1">IFERROR(INDEX('brukerregistrering-støtteark'!$N$5:$N$21,MATCH(Brukerregistrering!L50,'brukerregistrering-støtteark'!$M$5:$M$21,0)),0)*Brukerregistrering!O50</f>
        <v>0</v>
      </c>
      <c r="H51" s="39">
        <f ca="1">IFERROR(INDEX('brukerregistrering-støtteark'!$N$5:$N$21,MATCH(Brukerregistrering!M50,'brukerregistrering-støtteark'!$M$5:$M$21,0)),0)*Brukerregistrering!O50</f>
        <v>0</v>
      </c>
      <c r="I51" s="40">
        <f t="shared" ca="1" si="0"/>
        <v>0</v>
      </c>
      <c r="J51" s="40">
        <f t="shared" ca="1" si="1"/>
        <v>0</v>
      </c>
    </row>
    <row r="52" spans="2:10">
      <c r="B52" s="85">
        <f>Brukerregistrering!C51</f>
        <v>0</v>
      </c>
      <c r="C52" s="38">
        <f>Brukerregistrering!H51</f>
        <v>0</v>
      </c>
      <c r="D52" s="41">
        <f ca="1">IFERROR(INDEX('brukerregistrering-støtteark'!$N$5:$N$21,MATCH(Brukerregistrering!I51,'brukerregistrering-støtteark'!$M$5:$M$21,0)),0)*Brukerregistrering!O51</f>
        <v>0</v>
      </c>
      <c r="E52" s="39">
        <f ca="1">IFERROR(INDEX('brukerregistrering-støtteark'!$N$5:$N$21,MATCH(Brukerregistrering!J51,'brukerregistrering-støtteark'!$M$5:$M$21,0)),0)*Brukerregistrering!O51</f>
        <v>0</v>
      </c>
      <c r="F52" s="39">
        <f ca="1">IFERROR(INDEX('brukerregistrering-støtteark'!$N$5:$N$21,MATCH(Brukerregistrering!K51,'brukerregistrering-støtteark'!$M$5:$M$21,0)),0)*Brukerregistrering!O51</f>
        <v>0</v>
      </c>
      <c r="G52" s="39">
        <f ca="1">IFERROR(INDEX('brukerregistrering-støtteark'!$N$5:$N$21,MATCH(Brukerregistrering!L51,'brukerregistrering-støtteark'!$M$5:$M$21,0)),0)*Brukerregistrering!O51</f>
        <v>0</v>
      </c>
      <c r="H52" s="39">
        <f ca="1">IFERROR(INDEX('brukerregistrering-støtteark'!$N$5:$N$21,MATCH(Brukerregistrering!M51,'brukerregistrering-støtteark'!$M$5:$M$21,0)),0)*Brukerregistrering!O51</f>
        <v>0</v>
      </c>
      <c r="I52" s="40">
        <f t="shared" ca="1" si="0"/>
        <v>0</v>
      </c>
      <c r="J52" s="40">
        <f t="shared" ca="1" si="1"/>
        <v>0</v>
      </c>
    </row>
    <row r="53" spans="2:10">
      <c r="B53" s="85">
        <f>Brukerregistrering!C52</f>
        <v>0</v>
      </c>
      <c r="C53" s="38">
        <f>Brukerregistrering!H52</f>
        <v>0</v>
      </c>
      <c r="D53" s="41">
        <f ca="1">IFERROR(INDEX('brukerregistrering-støtteark'!$N$5:$N$21,MATCH(Brukerregistrering!I52,'brukerregistrering-støtteark'!$M$5:$M$21,0)),0)*Brukerregistrering!O52</f>
        <v>0</v>
      </c>
      <c r="E53" s="39">
        <f ca="1">IFERROR(INDEX('brukerregistrering-støtteark'!$N$5:$N$21,MATCH(Brukerregistrering!J52,'brukerregistrering-støtteark'!$M$5:$M$21,0)),0)*Brukerregistrering!O52</f>
        <v>0</v>
      </c>
      <c r="F53" s="39">
        <f ca="1">IFERROR(INDEX('brukerregistrering-støtteark'!$N$5:$N$21,MATCH(Brukerregistrering!K52,'brukerregistrering-støtteark'!$M$5:$M$21,0)),0)*Brukerregistrering!O52</f>
        <v>0</v>
      </c>
      <c r="G53" s="39">
        <f ca="1">IFERROR(INDEX('brukerregistrering-støtteark'!$N$5:$N$21,MATCH(Brukerregistrering!L52,'brukerregistrering-støtteark'!$M$5:$M$21,0)),0)*Brukerregistrering!O52</f>
        <v>0</v>
      </c>
      <c r="H53" s="39">
        <f ca="1">IFERROR(INDEX('brukerregistrering-støtteark'!$N$5:$N$21,MATCH(Brukerregistrering!M52,'brukerregistrering-støtteark'!$M$5:$M$21,0)),0)*Brukerregistrering!O52</f>
        <v>0</v>
      </c>
      <c r="I53" s="40">
        <f t="shared" ca="1" si="0"/>
        <v>0</v>
      </c>
      <c r="J53" s="40">
        <f t="shared" ca="1" si="1"/>
        <v>0</v>
      </c>
    </row>
    <row r="54" spans="2:10">
      <c r="B54" s="85">
        <f>Brukerregistrering!C53</f>
        <v>0</v>
      </c>
      <c r="C54" s="38">
        <f>Brukerregistrering!H53</f>
        <v>0</v>
      </c>
      <c r="D54" s="41">
        <f ca="1">IFERROR(INDEX('brukerregistrering-støtteark'!$N$5:$N$21,MATCH(Brukerregistrering!I53,'brukerregistrering-støtteark'!$M$5:$M$21,0)),0)*Brukerregistrering!O53</f>
        <v>0</v>
      </c>
      <c r="E54" s="39">
        <f ca="1">IFERROR(INDEX('brukerregistrering-støtteark'!$N$5:$N$21,MATCH(Brukerregistrering!J53,'brukerregistrering-støtteark'!$M$5:$M$21,0)),0)*Brukerregistrering!O53</f>
        <v>0</v>
      </c>
      <c r="F54" s="39">
        <f ca="1">IFERROR(INDEX('brukerregistrering-støtteark'!$N$5:$N$21,MATCH(Brukerregistrering!K53,'brukerregistrering-støtteark'!$M$5:$M$21,0)),0)*Brukerregistrering!O53</f>
        <v>0</v>
      </c>
      <c r="G54" s="39">
        <f ca="1">IFERROR(INDEX('brukerregistrering-støtteark'!$N$5:$N$21,MATCH(Brukerregistrering!L53,'brukerregistrering-støtteark'!$M$5:$M$21,0)),0)*Brukerregistrering!O53</f>
        <v>0</v>
      </c>
      <c r="H54" s="39">
        <f ca="1">IFERROR(INDEX('brukerregistrering-støtteark'!$N$5:$N$21,MATCH(Brukerregistrering!M53,'brukerregistrering-støtteark'!$M$5:$M$21,0)),0)*Brukerregistrering!O53</f>
        <v>0</v>
      </c>
      <c r="I54" s="40">
        <f t="shared" ca="1" si="0"/>
        <v>0</v>
      </c>
      <c r="J54" s="40">
        <f t="shared" ca="1" si="1"/>
        <v>0</v>
      </c>
    </row>
    <row r="55" spans="2:10">
      <c r="B55" s="85">
        <f>Brukerregistrering!C54</f>
        <v>0</v>
      </c>
      <c r="C55" s="38">
        <f>Brukerregistrering!H54</f>
        <v>0</v>
      </c>
      <c r="D55" s="41">
        <f ca="1">IFERROR(INDEX('brukerregistrering-støtteark'!$N$5:$N$21,MATCH(Brukerregistrering!I54,'brukerregistrering-støtteark'!$M$5:$M$21,0)),0)*Brukerregistrering!O54</f>
        <v>0</v>
      </c>
      <c r="E55" s="39">
        <f ca="1">IFERROR(INDEX('brukerregistrering-støtteark'!$N$5:$N$21,MATCH(Brukerregistrering!J54,'brukerregistrering-støtteark'!$M$5:$M$21,0)),0)*Brukerregistrering!O54</f>
        <v>0</v>
      </c>
      <c r="F55" s="39">
        <f ca="1">IFERROR(INDEX('brukerregistrering-støtteark'!$N$5:$N$21,MATCH(Brukerregistrering!K54,'brukerregistrering-støtteark'!$M$5:$M$21,0)),0)*Brukerregistrering!O54</f>
        <v>0</v>
      </c>
      <c r="G55" s="39">
        <f ca="1">IFERROR(INDEX('brukerregistrering-støtteark'!$N$5:$N$21,MATCH(Brukerregistrering!L54,'brukerregistrering-støtteark'!$M$5:$M$21,0)),0)*Brukerregistrering!O54</f>
        <v>0</v>
      </c>
      <c r="H55" s="39">
        <f ca="1">IFERROR(INDEX('brukerregistrering-støtteark'!$N$5:$N$21,MATCH(Brukerregistrering!M54,'brukerregistrering-støtteark'!$M$5:$M$21,0)),0)*Brukerregistrering!O54</f>
        <v>0</v>
      </c>
      <c r="I55" s="40">
        <f t="shared" ca="1" si="0"/>
        <v>0</v>
      </c>
      <c r="J55" s="40">
        <f t="shared" ca="1" si="1"/>
        <v>0</v>
      </c>
    </row>
    <row r="56" spans="2:10">
      <c r="B56" s="85">
        <f>Brukerregistrering!C55</f>
        <v>0</v>
      </c>
      <c r="C56" s="38">
        <f>Brukerregistrering!H55</f>
        <v>0</v>
      </c>
      <c r="D56" s="41">
        <f ca="1">IFERROR(INDEX('brukerregistrering-støtteark'!$N$5:$N$21,MATCH(Brukerregistrering!I55,'brukerregistrering-støtteark'!$M$5:$M$21,0)),0)*Brukerregistrering!O55</f>
        <v>0</v>
      </c>
      <c r="E56" s="39">
        <f ca="1">IFERROR(INDEX('brukerregistrering-støtteark'!$N$5:$N$21,MATCH(Brukerregistrering!J55,'brukerregistrering-støtteark'!$M$5:$M$21,0)),0)*Brukerregistrering!O55</f>
        <v>0</v>
      </c>
      <c r="F56" s="39">
        <f ca="1">IFERROR(INDEX('brukerregistrering-støtteark'!$N$5:$N$21,MATCH(Brukerregistrering!K55,'brukerregistrering-støtteark'!$M$5:$M$21,0)),0)*Brukerregistrering!O55</f>
        <v>0</v>
      </c>
      <c r="G56" s="39">
        <f ca="1">IFERROR(INDEX('brukerregistrering-støtteark'!$N$5:$N$21,MATCH(Brukerregistrering!L55,'brukerregistrering-støtteark'!$M$5:$M$21,0)),0)*Brukerregistrering!O55</f>
        <v>0</v>
      </c>
      <c r="H56" s="39">
        <f ca="1">IFERROR(INDEX('brukerregistrering-støtteark'!$N$5:$N$21,MATCH(Brukerregistrering!M55,'brukerregistrering-støtteark'!$M$5:$M$21,0)),0)*Brukerregistrering!O55</f>
        <v>0</v>
      </c>
      <c r="I56" s="40">
        <f t="shared" ca="1" si="0"/>
        <v>0</v>
      </c>
      <c r="J56" s="40">
        <f t="shared" ca="1" si="1"/>
        <v>0</v>
      </c>
    </row>
    <row r="57" spans="2:10">
      <c r="B57" s="85">
        <f>Brukerregistrering!C56</f>
        <v>0</v>
      </c>
      <c r="C57" s="38">
        <f>Brukerregistrering!H56</f>
        <v>0</v>
      </c>
      <c r="D57" s="41">
        <f ca="1">IFERROR(INDEX('brukerregistrering-støtteark'!$N$5:$N$21,MATCH(Brukerregistrering!I56,'brukerregistrering-støtteark'!$M$5:$M$21,0)),0)*Brukerregistrering!O56</f>
        <v>0</v>
      </c>
      <c r="E57" s="39">
        <f ca="1">IFERROR(INDEX('brukerregistrering-støtteark'!$N$5:$N$21,MATCH(Brukerregistrering!J56,'brukerregistrering-støtteark'!$M$5:$M$21,0)),0)*Brukerregistrering!O56</f>
        <v>0</v>
      </c>
      <c r="F57" s="39">
        <f ca="1">IFERROR(INDEX('brukerregistrering-støtteark'!$N$5:$N$21,MATCH(Brukerregistrering!K56,'brukerregistrering-støtteark'!$M$5:$M$21,0)),0)*Brukerregistrering!O56</f>
        <v>0</v>
      </c>
      <c r="G57" s="39">
        <f ca="1">IFERROR(INDEX('brukerregistrering-støtteark'!$N$5:$N$21,MATCH(Brukerregistrering!L56,'brukerregistrering-støtteark'!$M$5:$M$21,0)),0)*Brukerregistrering!O56</f>
        <v>0</v>
      </c>
      <c r="H57" s="39">
        <f ca="1">IFERROR(INDEX('brukerregistrering-støtteark'!$N$5:$N$21,MATCH(Brukerregistrering!M56,'brukerregistrering-støtteark'!$M$5:$M$21,0)),0)*Brukerregistrering!O56</f>
        <v>0</v>
      </c>
      <c r="I57" s="40">
        <f t="shared" ca="1" si="0"/>
        <v>0</v>
      </c>
      <c r="J57" s="40">
        <f t="shared" ca="1" si="1"/>
        <v>0</v>
      </c>
    </row>
    <row r="58" spans="2:10">
      <c r="B58" s="85">
        <f>Brukerregistrering!C57</f>
        <v>0</v>
      </c>
      <c r="C58" s="38">
        <f>Brukerregistrering!H57</f>
        <v>0</v>
      </c>
      <c r="D58" s="41">
        <f ca="1">IFERROR(INDEX('brukerregistrering-støtteark'!$N$5:$N$21,MATCH(Brukerregistrering!I57,'brukerregistrering-støtteark'!$M$5:$M$21,0)),0)*Brukerregistrering!O57</f>
        <v>0</v>
      </c>
      <c r="E58" s="39">
        <f ca="1">IFERROR(INDEX('brukerregistrering-støtteark'!$N$5:$N$21,MATCH(Brukerregistrering!J57,'brukerregistrering-støtteark'!$M$5:$M$21,0)),0)*Brukerregistrering!O57</f>
        <v>0</v>
      </c>
      <c r="F58" s="39">
        <f ca="1">IFERROR(INDEX('brukerregistrering-støtteark'!$N$5:$N$21,MATCH(Brukerregistrering!K57,'brukerregistrering-støtteark'!$M$5:$M$21,0)),0)*Brukerregistrering!O57</f>
        <v>0</v>
      </c>
      <c r="G58" s="39">
        <f ca="1">IFERROR(INDEX('brukerregistrering-støtteark'!$N$5:$N$21,MATCH(Brukerregistrering!L57,'brukerregistrering-støtteark'!$M$5:$M$21,0)),0)*Brukerregistrering!O57</f>
        <v>0</v>
      </c>
      <c r="H58" s="39">
        <f ca="1">IFERROR(INDEX('brukerregistrering-støtteark'!$N$5:$N$21,MATCH(Brukerregistrering!M57,'brukerregistrering-støtteark'!$M$5:$M$21,0)),0)*Brukerregistrering!O57</f>
        <v>0</v>
      </c>
      <c r="I58" s="40">
        <f t="shared" ca="1" si="0"/>
        <v>0</v>
      </c>
      <c r="J58" s="40">
        <f t="shared" ca="1" si="1"/>
        <v>0</v>
      </c>
    </row>
    <row r="59" spans="2:10">
      <c r="B59" s="85">
        <f>Brukerregistrering!C58</f>
        <v>0</v>
      </c>
      <c r="C59" s="38">
        <f>Brukerregistrering!H58</f>
        <v>0</v>
      </c>
      <c r="D59" s="41">
        <f ca="1">IFERROR(INDEX('brukerregistrering-støtteark'!$N$5:$N$21,MATCH(Brukerregistrering!I58,'brukerregistrering-støtteark'!$M$5:$M$21,0)),0)*Brukerregistrering!O58</f>
        <v>0</v>
      </c>
      <c r="E59" s="39">
        <f ca="1">IFERROR(INDEX('brukerregistrering-støtteark'!$N$5:$N$21,MATCH(Brukerregistrering!J58,'brukerregistrering-støtteark'!$M$5:$M$21,0)),0)*Brukerregistrering!O58</f>
        <v>0</v>
      </c>
      <c r="F59" s="39">
        <f ca="1">IFERROR(INDEX('brukerregistrering-støtteark'!$N$5:$N$21,MATCH(Brukerregistrering!K58,'brukerregistrering-støtteark'!$M$5:$M$21,0)),0)*Brukerregistrering!O58</f>
        <v>0</v>
      </c>
      <c r="G59" s="39">
        <f ca="1">IFERROR(INDEX('brukerregistrering-støtteark'!$N$5:$N$21,MATCH(Brukerregistrering!L58,'brukerregistrering-støtteark'!$M$5:$M$21,0)),0)*Brukerregistrering!O58</f>
        <v>0</v>
      </c>
      <c r="H59" s="39">
        <f ca="1">IFERROR(INDEX('brukerregistrering-støtteark'!$N$5:$N$21,MATCH(Brukerregistrering!M58,'brukerregistrering-støtteark'!$M$5:$M$21,0)),0)*Brukerregistrering!O58</f>
        <v>0</v>
      </c>
      <c r="I59" s="40">
        <f t="shared" ca="1" si="0"/>
        <v>0</v>
      </c>
      <c r="J59" s="40">
        <f t="shared" ca="1" si="1"/>
        <v>0</v>
      </c>
    </row>
    <row r="60" spans="2:10">
      <c r="B60" s="85">
        <f>Brukerregistrering!C59</f>
        <v>0</v>
      </c>
      <c r="C60" s="38">
        <f>Brukerregistrering!H59</f>
        <v>0</v>
      </c>
      <c r="D60" s="41">
        <f ca="1">IFERROR(INDEX('brukerregistrering-støtteark'!$N$5:$N$21,MATCH(Brukerregistrering!I59,'brukerregistrering-støtteark'!$M$5:$M$21,0)),0)*Brukerregistrering!O59</f>
        <v>0</v>
      </c>
      <c r="E60" s="39">
        <f ca="1">IFERROR(INDEX('brukerregistrering-støtteark'!$N$5:$N$21,MATCH(Brukerregistrering!J59,'brukerregistrering-støtteark'!$M$5:$M$21,0)),0)*Brukerregistrering!O59</f>
        <v>0</v>
      </c>
      <c r="F60" s="39">
        <f ca="1">IFERROR(INDEX('brukerregistrering-støtteark'!$N$5:$N$21,MATCH(Brukerregistrering!K59,'brukerregistrering-støtteark'!$M$5:$M$21,0)),0)*Brukerregistrering!O59</f>
        <v>0</v>
      </c>
      <c r="G60" s="39">
        <f ca="1">IFERROR(INDEX('brukerregistrering-støtteark'!$N$5:$N$21,MATCH(Brukerregistrering!L59,'brukerregistrering-støtteark'!$M$5:$M$21,0)),0)*Brukerregistrering!O59</f>
        <v>0</v>
      </c>
      <c r="H60" s="39">
        <f ca="1">IFERROR(INDEX('brukerregistrering-støtteark'!$N$5:$N$21,MATCH(Brukerregistrering!M59,'brukerregistrering-støtteark'!$M$5:$M$21,0)),0)*Brukerregistrering!O59</f>
        <v>0</v>
      </c>
      <c r="I60" s="40">
        <f t="shared" ca="1" si="0"/>
        <v>0</v>
      </c>
      <c r="J60" s="40">
        <f t="shared" ca="1" si="1"/>
        <v>0</v>
      </c>
    </row>
    <row r="61" spans="2:10">
      <c r="B61" s="85">
        <f>Brukerregistrering!C60</f>
        <v>0</v>
      </c>
      <c r="C61" s="38">
        <f>Brukerregistrering!H60</f>
        <v>0</v>
      </c>
      <c r="D61" s="41">
        <f ca="1">IFERROR(INDEX('brukerregistrering-støtteark'!$N$5:$N$21,MATCH(Brukerregistrering!I60,'brukerregistrering-støtteark'!$M$5:$M$21,0)),0)*Brukerregistrering!O60</f>
        <v>0</v>
      </c>
      <c r="E61" s="39">
        <f ca="1">IFERROR(INDEX('brukerregistrering-støtteark'!$N$5:$N$21,MATCH(Brukerregistrering!J60,'brukerregistrering-støtteark'!$M$5:$M$21,0)),0)*Brukerregistrering!O60</f>
        <v>0</v>
      </c>
      <c r="F61" s="39">
        <f ca="1">IFERROR(INDEX('brukerregistrering-støtteark'!$N$5:$N$21,MATCH(Brukerregistrering!K60,'brukerregistrering-støtteark'!$M$5:$M$21,0)),0)*Brukerregistrering!O60</f>
        <v>0</v>
      </c>
      <c r="G61" s="39">
        <f ca="1">IFERROR(INDEX('brukerregistrering-støtteark'!$N$5:$N$21,MATCH(Brukerregistrering!L60,'brukerregistrering-støtteark'!$M$5:$M$21,0)),0)*Brukerregistrering!O60</f>
        <v>0</v>
      </c>
      <c r="H61" s="39">
        <f ca="1">IFERROR(INDEX('brukerregistrering-støtteark'!$N$5:$N$21,MATCH(Brukerregistrering!M60,'brukerregistrering-støtteark'!$M$5:$M$21,0)),0)*Brukerregistrering!O60</f>
        <v>0</v>
      </c>
      <c r="I61" s="40">
        <f t="shared" ca="1" si="0"/>
        <v>0</v>
      </c>
      <c r="J61" s="40">
        <f t="shared" ca="1" si="1"/>
        <v>0</v>
      </c>
    </row>
    <row r="62" spans="2:10">
      <c r="B62" s="85">
        <f>Brukerregistrering!C61</f>
        <v>0</v>
      </c>
      <c r="C62" s="38">
        <f>Brukerregistrering!H61</f>
        <v>0</v>
      </c>
      <c r="D62" s="41">
        <f ca="1">IFERROR(INDEX('brukerregistrering-støtteark'!$N$5:$N$21,MATCH(Brukerregistrering!I61,'brukerregistrering-støtteark'!$M$5:$M$21,0)),0)*Brukerregistrering!O61</f>
        <v>0</v>
      </c>
      <c r="E62" s="39">
        <f ca="1">IFERROR(INDEX('brukerregistrering-støtteark'!$N$5:$N$21,MATCH(Brukerregistrering!J61,'brukerregistrering-støtteark'!$M$5:$M$21,0)),0)*Brukerregistrering!O61</f>
        <v>0</v>
      </c>
      <c r="F62" s="39">
        <f ca="1">IFERROR(INDEX('brukerregistrering-støtteark'!$N$5:$N$21,MATCH(Brukerregistrering!K61,'brukerregistrering-støtteark'!$M$5:$M$21,0)),0)*Brukerregistrering!O61</f>
        <v>0</v>
      </c>
      <c r="G62" s="39">
        <f ca="1">IFERROR(INDEX('brukerregistrering-støtteark'!$N$5:$N$21,MATCH(Brukerregistrering!L61,'brukerregistrering-støtteark'!$M$5:$M$21,0)),0)*Brukerregistrering!O61</f>
        <v>0</v>
      </c>
      <c r="H62" s="39">
        <f ca="1">IFERROR(INDEX('brukerregistrering-støtteark'!$N$5:$N$21,MATCH(Brukerregistrering!M61,'brukerregistrering-støtteark'!$M$5:$M$21,0)),0)*Brukerregistrering!O61</f>
        <v>0</v>
      </c>
      <c r="I62" s="40">
        <f t="shared" ca="1" si="0"/>
        <v>0</v>
      </c>
      <c r="J62" s="40">
        <f t="shared" ca="1" si="1"/>
        <v>0</v>
      </c>
    </row>
    <row r="63" spans="2:10">
      <c r="B63" s="85">
        <f>Brukerregistrering!C62</f>
        <v>0</v>
      </c>
      <c r="C63" s="38">
        <f>Brukerregistrering!H62</f>
        <v>0</v>
      </c>
      <c r="D63" s="41">
        <f ca="1">IFERROR(INDEX('brukerregistrering-støtteark'!$N$5:$N$21,MATCH(Brukerregistrering!I62,'brukerregistrering-støtteark'!$M$5:$M$21,0)),0)*Brukerregistrering!O62</f>
        <v>0</v>
      </c>
      <c r="E63" s="39">
        <f ca="1">IFERROR(INDEX('brukerregistrering-støtteark'!$N$5:$N$21,MATCH(Brukerregistrering!J62,'brukerregistrering-støtteark'!$M$5:$M$21,0)),0)*Brukerregistrering!O62</f>
        <v>0</v>
      </c>
      <c r="F63" s="39">
        <f ca="1">IFERROR(INDEX('brukerregistrering-støtteark'!$N$5:$N$21,MATCH(Brukerregistrering!K62,'brukerregistrering-støtteark'!$M$5:$M$21,0)),0)*Brukerregistrering!O62</f>
        <v>0</v>
      </c>
      <c r="G63" s="39">
        <f ca="1">IFERROR(INDEX('brukerregistrering-støtteark'!$N$5:$N$21,MATCH(Brukerregistrering!L62,'brukerregistrering-støtteark'!$M$5:$M$21,0)),0)*Brukerregistrering!O62</f>
        <v>0</v>
      </c>
      <c r="H63" s="39">
        <f ca="1">IFERROR(INDEX('brukerregistrering-støtteark'!$N$5:$N$21,MATCH(Brukerregistrering!M62,'brukerregistrering-støtteark'!$M$5:$M$21,0)),0)*Brukerregistrering!O62</f>
        <v>0</v>
      </c>
      <c r="I63" s="40">
        <f t="shared" ca="1" si="0"/>
        <v>0</v>
      </c>
      <c r="J63" s="40">
        <f t="shared" ca="1" si="1"/>
        <v>0</v>
      </c>
    </row>
    <row r="64" spans="2:10">
      <c r="B64" s="85">
        <f>Brukerregistrering!C63</f>
        <v>0</v>
      </c>
      <c r="C64" s="38">
        <f>Brukerregistrering!H63</f>
        <v>0</v>
      </c>
      <c r="D64" s="41">
        <f ca="1">IFERROR(INDEX('brukerregistrering-støtteark'!$N$5:$N$21,MATCH(Brukerregistrering!I63,'brukerregistrering-støtteark'!$M$5:$M$21,0)),0)*Brukerregistrering!O63</f>
        <v>0</v>
      </c>
      <c r="E64" s="39">
        <f ca="1">IFERROR(INDEX('brukerregistrering-støtteark'!$N$5:$N$21,MATCH(Brukerregistrering!J63,'brukerregistrering-støtteark'!$M$5:$M$21,0)),0)*Brukerregistrering!O63</f>
        <v>0</v>
      </c>
      <c r="F64" s="39">
        <f ca="1">IFERROR(INDEX('brukerregistrering-støtteark'!$N$5:$N$21,MATCH(Brukerregistrering!K63,'brukerregistrering-støtteark'!$M$5:$M$21,0)),0)*Brukerregistrering!O63</f>
        <v>0</v>
      </c>
      <c r="G64" s="39">
        <f ca="1">IFERROR(INDEX('brukerregistrering-støtteark'!$N$5:$N$21,MATCH(Brukerregistrering!L63,'brukerregistrering-støtteark'!$M$5:$M$21,0)),0)*Brukerregistrering!O63</f>
        <v>0</v>
      </c>
      <c r="H64" s="39">
        <f ca="1">IFERROR(INDEX('brukerregistrering-støtteark'!$N$5:$N$21,MATCH(Brukerregistrering!M63,'brukerregistrering-støtteark'!$M$5:$M$21,0)),0)*Brukerregistrering!O63</f>
        <v>0</v>
      </c>
      <c r="I64" s="40">
        <f t="shared" ca="1" si="0"/>
        <v>0</v>
      </c>
      <c r="J64" s="40">
        <f t="shared" ca="1" si="1"/>
        <v>0</v>
      </c>
    </row>
    <row r="65" spans="2:10">
      <c r="B65" s="85">
        <f>Brukerregistrering!C64</f>
        <v>0</v>
      </c>
      <c r="C65" s="38">
        <f>Brukerregistrering!H64</f>
        <v>0</v>
      </c>
      <c r="D65" s="41">
        <f ca="1">IFERROR(INDEX('brukerregistrering-støtteark'!$N$5:$N$21,MATCH(Brukerregistrering!I64,'brukerregistrering-støtteark'!$M$5:$M$21,0)),0)*Brukerregistrering!O64</f>
        <v>0</v>
      </c>
      <c r="E65" s="39">
        <f ca="1">IFERROR(INDEX('brukerregistrering-støtteark'!$N$5:$N$21,MATCH(Brukerregistrering!J64,'brukerregistrering-støtteark'!$M$5:$M$21,0)),0)*Brukerregistrering!O64</f>
        <v>0</v>
      </c>
      <c r="F65" s="39">
        <f ca="1">IFERROR(INDEX('brukerregistrering-støtteark'!$N$5:$N$21,MATCH(Brukerregistrering!K64,'brukerregistrering-støtteark'!$M$5:$M$21,0)),0)*Brukerregistrering!O64</f>
        <v>0</v>
      </c>
      <c r="G65" s="39">
        <f ca="1">IFERROR(INDEX('brukerregistrering-støtteark'!$N$5:$N$21,MATCH(Brukerregistrering!L64,'brukerregistrering-støtteark'!$M$5:$M$21,0)),0)*Brukerregistrering!O64</f>
        <v>0</v>
      </c>
      <c r="H65" s="39">
        <f ca="1">IFERROR(INDEX('brukerregistrering-støtteark'!$N$5:$N$21,MATCH(Brukerregistrering!M64,'brukerregistrering-støtteark'!$M$5:$M$21,0)),0)*Brukerregistrering!O64</f>
        <v>0</v>
      </c>
      <c r="I65" s="40">
        <f t="shared" ca="1" si="0"/>
        <v>0</v>
      </c>
      <c r="J65" s="40">
        <f t="shared" ca="1" si="1"/>
        <v>0</v>
      </c>
    </row>
    <row r="66" spans="2:10">
      <c r="B66" s="85">
        <f>Brukerregistrering!C65</f>
        <v>0</v>
      </c>
      <c r="C66" s="38">
        <f>Brukerregistrering!H65</f>
        <v>0</v>
      </c>
      <c r="D66" s="41">
        <f ca="1">IFERROR(INDEX('brukerregistrering-støtteark'!$N$5:$N$21,MATCH(Brukerregistrering!I65,'brukerregistrering-støtteark'!$M$5:$M$21,0)),0)*Brukerregistrering!O65</f>
        <v>0</v>
      </c>
      <c r="E66" s="39">
        <f ca="1">IFERROR(INDEX('brukerregistrering-støtteark'!$N$5:$N$21,MATCH(Brukerregistrering!J65,'brukerregistrering-støtteark'!$M$5:$M$21,0)),0)*Brukerregistrering!O65</f>
        <v>0</v>
      </c>
      <c r="F66" s="39">
        <f ca="1">IFERROR(INDEX('brukerregistrering-støtteark'!$N$5:$N$21,MATCH(Brukerregistrering!K65,'brukerregistrering-støtteark'!$M$5:$M$21,0)),0)*Brukerregistrering!O65</f>
        <v>0</v>
      </c>
      <c r="G66" s="39">
        <f ca="1">IFERROR(INDEX('brukerregistrering-støtteark'!$N$5:$N$21,MATCH(Brukerregistrering!L65,'brukerregistrering-støtteark'!$M$5:$M$21,0)),0)*Brukerregistrering!O65</f>
        <v>0</v>
      </c>
      <c r="H66" s="39">
        <f ca="1">IFERROR(INDEX('brukerregistrering-støtteark'!$N$5:$N$21,MATCH(Brukerregistrering!M65,'brukerregistrering-støtteark'!$M$5:$M$21,0)),0)*Brukerregistrering!O65</f>
        <v>0</v>
      </c>
      <c r="I66" s="40">
        <f t="shared" ca="1" si="0"/>
        <v>0</v>
      </c>
      <c r="J66" s="40">
        <f t="shared" ca="1" si="1"/>
        <v>0</v>
      </c>
    </row>
    <row r="67" spans="2:10">
      <c r="B67" s="85">
        <f>Brukerregistrering!C66</f>
        <v>0</v>
      </c>
      <c r="C67" s="38">
        <f>Brukerregistrering!H66</f>
        <v>0</v>
      </c>
      <c r="D67" s="41">
        <f ca="1">IFERROR(INDEX('brukerregistrering-støtteark'!$N$5:$N$21,MATCH(Brukerregistrering!I66,'brukerregistrering-støtteark'!$M$5:$M$21,0)),0)*Brukerregistrering!O66</f>
        <v>0</v>
      </c>
      <c r="E67" s="39">
        <f ca="1">IFERROR(INDEX('brukerregistrering-støtteark'!$N$5:$N$21,MATCH(Brukerregistrering!J66,'brukerregistrering-støtteark'!$M$5:$M$21,0)),0)*Brukerregistrering!O66</f>
        <v>0</v>
      </c>
      <c r="F67" s="39">
        <f ca="1">IFERROR(INDEX('brukerregistrering-støtteark'!$N$5:$N$21,MATCH(Brukerregistrering!K66,'brukerregistrering-støtteark'!$M$5:$M$21,0)),0)*Brukerregistrering!O66</f>
        <v>0</v>
      </c>
      <c r="G67" s="39">
        <f ca="1">IFERROR(INDEX('brukerregistrering-støtteark'!$N$5:$N$21,MATCH(Brukerregistrering!L66,'brukerregistrering-støtteark'!$M$5:$M$21,0)),0)*Brukerregistrering!O66</f>
        <v>0</v>
      </c>
      <c r="H67" s="39">
        <f ca="1">IFERROR(INDEX('brukerregistrering-støtteark'!$N$5:$N$21,MATCH(Brukerregistrering!M66,'brukerregistrering-støtteark'!$M$5:$M$21,0)),0)*Brukerregistrering!O66</f>
        <v>0</v>
      </c>
      <c r="I67" s="40">
        <f t="shared" ca="1" si="0"/>
        <v>0</v>
      </c>
      <c r="J67" s="40">
        <f t="shared" ca="1" si="1"/>
        <v>0</v>
      </c>
    </row>
    <row r="68" spans="2:10">
      <c r="B68" s="85">
        <f>Brukerregistrering!C67</f>
        <v>0</v>
      </c>
      <c r="C68" s="38">
        <f>Brukerregistrering!H67</f>
        <v>0</v>
      </c>
      <c r="D68" s="41">
        <f ca="1">IFERROR(INDEX('brukerregistrering-støtteark'!$N$5:$N$21,MATCH(Brukerregistrering!I67,'brukerregistrering-støtteark'!$M$5:$M$21,0)),0)*Brukerregistrering!O67</f>
        <v>0</v>
      </c>
      <c r="E68" s="39">
        <f ca="1">IFERROR(INDEX('brukerregistrering-støtteark'!$N$5:$N$21,MATCH(Brukerregistrering!J67,'brukerregistrering-støtteark'!$M$5:$M$21,0)),0)*Brukerregistrering!O67</f>
        <v>0</v>
      </c>
      <c r="F68" s="39">
        <f ca="1">IFERROR(INDEX('brukerregistrering-støtteark'!$N$5:$N$21,MATCH(Brukerregistrering!K67,'brukerregistrering-støtteark'!$M$5:$M$21,0)),0)*Brukerregistrering!O67</f>
        <v>0</v>
      </c>
      <c r="G68" s="39">
        <f ca="1">IFERROR(INDEX('brukerregistrering-støtteark'!$N$5:$N$21,MATCH(Brukerregistrering!L67,'brukerregistrering-støtteark'!$M$5:$M$21,0)),0)*Brukerregistrering!O67</f>
        <v>0</v>
      </c>
      <c r="H68" s="39">
        <f ca="1">IFERROR(INDEX('brukerregistrering-støtteark'!$N$5:$N$21,MATCH(Brukerregistrering!M67,'brukerregistrering-støtteark'!$M$5:$M$21,0)),0)*Brukerregistrering!O67</f>
        <v>0</v>
      </c>
      <c r="I68" s="40">
        <f t="shared" ca="1" si="0"/>
        <v>0</v>
      </c>
      <c r="J68" s="40">
        <f t="shared" ca="1" si="1"/>
        <v>0</v>
      </c>
    </row>
    <row r="69" spans="2:10">
      <c r="B69" s="85">
        <f>Brukerregistrering!C68</f>
        <v>0</v>
      </c>
      <c r="C69" s="38">
        <f>Brukerregistrering!H68</f>
        <v>0</v>
      </c>
      <c r="D69" s="41">
        <f ca="1">IFERROR(INDEX('brukerregistrering-støtteark'!$N$5:$N$21,MATCH(Brukerregistrering!I68,'brukerregistrering-støtteark'!$M$5:$M$21,0)),0)*Brukerregistrering!O68</f>
        <v>0</v>
      </c>
      <c r="E69" s="39">
        <f ca="1">IFERROR(INDEX('brukerregistrering-støtteark'!$N$5:$N$21,MATCH(Brukerregistrering!J68,'brukerregistrering-støtteark'!$M$5:$M$21,0)),0)*Brukerregistrering!O68</f>
        <v>0</v>
      </c>
      <c r="F69" s="39">
        <f ca="1">IFERROR(INDEX('brukerregistrering-støtteark'!$N$5:$N$21,MATCH(Brukerregistrering!K68,'brukerregistrering-støtteark'!$M$5:$M$21,0)),0)*Brukerregistrering!O68</f>
        <v>0</v>
      </c>
      <c r="G69" s="39">
        <f ca="1">IFERROR(INDEX('brukerregistrering-støtteark'!$N$5:$N$21,MATCH(Brukerregistrering!L68,'brukerregistrering-støtteark'!$M$5:$M$21,0)),0)*Brukerregistrering!O68</f>
        <v>0</v>
      </c>
      <c r="H69" s="39">
        <f ca="1">IFERROR(INDEX('brukerregistrering-støtteark'!$N$5:$N$21,MATCH(Brukerregistrering!M68,'brukerregistrering-støtteark'!$M$5:$M$21,0)),0)*Brukerregistrering!O68</f>
        <v>0</v>
      </c>
      <c r="I69" s="40">
        <f t="shared" ca="1" si="0"/>
        <v>0</v>
      </c>
      <c r="J69" s="40">
        <f t="shared" ca="1" si="1"/>
        <v>0</v>
      </c>
    </row>
    <row r="70" spans="2:10">
      <c r="B70" s="85">
        <f>Brukerregistrering!C69</f>
        <v>0</v>
      </c>
      <c r="C70" s="38">
        <f>Brukerregistrering!H69</f>
        <v>0</v>
      </c>
      <c r="D70" s="41">
        <f ca="1">IFERROR(INDEX('brukerregistrering-støtteark'!$N$5:$N$21,MATCH(Brukerregistrering!I69,'brukerregistrering-støtteark'!$M$5:$M$21,0)),0)*Brukerregistrering!O69</f>
        <v>0</v>
      </c>
      <c r="E70" s="39">
        <f ca="1">IFERROR(INDEX('brukerregistrering-støtteark'!$N$5:$N$21,MATCH(Brukerregistrering!J69,'brukerregistrering-støtteark'!$M$5:$M$21,0)),0)*Brukerregistrering!O69</f>
        <v>0</v>
      </c>
      <c r="F70" s="39">
        <f ca="1">IFERROR(INDEX('brukerregistrering-støtteark'!$N$5:$N$21,MATCH(Brukerregistrering!K69,'brukerregistrering-støtteark'!$M$5:$M$21,0)),0)*Brukerregistrering!O69</f>
        <v>0</v>
      </c>
      <c r="G70" s="39">
        <f ca="1">IFERROR(INDEX('brukerregistrering-støtteark'!$N$5:$N$21,MATCH(Brukerregistrering!L69,'brukerregistrering-støtteark'!$M$5:$M$21,0)),0)*Brukerregistrering!O69</f>
        <v>0</v>
      </c>
      <c r="H70" s="39">
        <f ca="1">IFERROR(INDEX('brukerregistrering-støtteark'!$N$5:$N$21,MATCH(Brukerregistrering!M69,'brukerregistrering-støtteark'!$M$5:$M$21,0)),0)*Brukerregistrering!O69</f>
        <v>0</v>
      </c>
      <c r="I70" s="40">
        <f t="shared" ca="1" si="0"/>
        <v>0</v>
      </c>
      <c r="J70" s="40">
        <f t="shared" ca="1" si="1"/>
        <v>0</v>
      </c>
    </row>
    <row r="71" spans="2:10">
      <c r="B71" s="85">
        <f>Brukerregistrering!C70</f>
        <v>0</v>
      </c>
      <c r="C71" s="38">
        <f>Brukerregistrering!H70</f>
        <v>0</v>
      </c>
      <c r="D71" s="41">
        <f ca="1">IFERROR(INDEX('brukerregistrering-støtteark'!$N$5:$N$21,MATCH(Brukerregistrering!I70,'brukerregistrering-støtteark'!$M$5:$M$21,0)),0)*Brukerregistrering!O70</f>
        <v>0</v>
      </c>
      <c r="E71" s="39">
        <f ca="1">IFERROR(INDEX('brukerregistrering-støtteark'!$N$5:$N$21,MATCH(Brukerregistrering!J70,'brukerregistrering-støtteark'!$M$5:$M$21,0)),0)*Brukerregistrering!O70</f>
        <v>0</v>
      </c>
      <c r="F71" s="39">
        <f ca="1">IFERROR(INDEX('brukerregistrering-støtteark'!$N$5:$N$21,MATCH(Brukerregistrering!K70,'brukerregistrering-støtteark'!$M$5:$M$21,0)),0)*Brukerregistrering!O70</f>
        <v>0</v>
      </c>
      <c r="G71" s="39">
        <f ca="1">IFERROR(INDEX('brukerregistrering-støtteark'!$N$5:$N$21,MATCH(Brukerregistrering!L70,'brukerregistrering-støtteark'!$M$5:$M$21,0)),0)*Brukerregistrering!O70</f>
        <v>0</v>
      </c>
      <c r="H71" s="39">
        <f ca="1">IFERROR(INDEX('brukerregistrering-støtteark'!$N$5:$N$21,MATCH(Brukerregistrering!M70,'brukerregistrering-støtteark'!$M$5:$M$21,0)),0)*Brukerregistrering!O70</f>
        <v>0</v>
      </c>
      <c r="I71" s="40">
        <f t="shared" ca="1" si="0"/>
        <v>0</v>
      </c>
      <c r="J71" s="40">
        <f t="shared" ca="1" si="1"/>
        <v>0</v>
      </c>
    </row>
    <row r="72" spans="2:10">
      <c r="B72" s="85">
        <f>Brukerregistrering!C71</f>
        <v>0</v>
      </c>
      <c r="C72" s="38">
        <f>Brukerregistrering!H71</f>
        <v>0</v>
      </c>
      <c r="D72" s="41">
        <f ca="1">IFERROR(INDEX('brukerregistrering-støtteark'!$N$5:$N$21,MATCH(Brukerregistrering!I71,'brukerregistrering-støtteark'!$M$5:$M$21,0)),0)*Brukerregistrering!O71</f>
        <v>0</v>
      </c>
      <c r="E72" s="39">
        <f ca="1">IFERROR(INDEX('brukerregistrering-støtteark'!$N$5:$N$21,MATCH(Brukerregistrering!J71,'brukerregistrering-støtteark'!$M$5:$M$21,0)),0)*Brukerregistrering!O71</f>
        <v>0</v>
      </c>
      <c r="F72" s="39">
        <f ca="1">IFERROR(INDEX('brukerregistrering-støtteark'!$N$5:$N$21,MATCH(Brukerregistrering!K71,'brukerregistrering-støtteark'!$M$5:$M$21,0)),0)*Brukerregistrering!O71</f>
        <v>0</v>
      </c>
      <c r="G72" s="39">
        <f ca="1">IFERROR(INDEX('brukerregistrering-støtteark'!$N$5:$N$21,MATCH(Brukerregistrering!L71,'brukerregistrering-støtteark'!$M$5:$M$21,0)),0)*Brukerregistrering!O71</f>
        <v>0</v>
      </c>
      <c r="H72" s="39">
        <f ca="1">IFERROR(INDEX('brukerregistrering-støtteark'!$N$5:$N$21,MATCH(Brukerregistrering!M71,'brukerregistrering-støtteark'!$M$5:$M$21,0)),0)*Brukerregistrering!O71</f>
        <v>0</v>
      </c>
      <c r="I72" s="40">
        <f t="shared" ca="1" si="0"/>
        <v>0</v>
      </c>
      <c r="J72" s="40">
        <f t="shared" ca="1" si="1"/>
        <v>0</v>
      </c>
    </row>
    <row r="73" spans="2:10">
      <c r="B73" s="85">
        <f>Brukerregistrering!C72</f>
        <v>0</v>
      </c>
      <c r="C73" s="38">
        <f>Brukerregistrering!H72</f>
        <v>0</v>
      </c>
      <c r="D73" s="41">
        <f ca="1">IFERROR(INDEX('brukerregistrering-støtteark'!$N$5:$N$21,MATCH(Brukerregistrering!I72,'brukerregistrering-støtteark'!$M$5:$M$21,0)),0)*Brukerregistrering!O72</f>
        <v>0</v>
      </c>
      <c r="E73" s="39">
        <f ca="1">IFERROR(INDEX('brukerregistrering-støtteark'!$N$5:$N$21,MATCH(Brukerregistrering!J72,'brukerregistrering-støtteark'!$M$5:$M$21,0)),0)*Brukerregistrering!O72</f>
        <v>0</v>
      </c>
      <c r="F73" s="39">
        <f ca="1">IFERROR(INDEX('brukerregistrering-støtteark'!$N$5:$N$21,MATCH(Brukerregistrering!K72,'brukerregistrering-støtteark'!$M$5:$M$21,0)),0)*Brukerregistrering!O72</f>
        <v>0</v>
      </c>
      <c r="G73" s="39">
        <f ca="1">IFERROR(INDEX('brukerregistrering-støtteark'!$N$5:$N$21,MATCH(Brukerregistrering!L72,'brukerregistrering-støtteark'!$M$5:$M$21,0)),0)*Brukerregistrering!O72</f>
        <v>0</v>
      </c>
      <c r="H73" s="39">
        <f ca="1">IFERROR(INDEX('brukerregistrering-støtteark'!$N$5:$N$21,MATCH(Brukerregistrering!M72,'brukerregistrering-støtteark'!$M$5:$M$21,0)),0)*Brukerregistrering!O72</f>
        <v>0</v>
      </c>
      <c r="I73" s="40">
        <f t="shared" ref="I73:I136" ca="1" si="2">SUM(D73:H73)</f>
        <v>0</v>
      </c>
      <c r="J73" s="40">
        <f t="shared" ref="J73:J136" ca="1" si="3">I73</f>
        <v>0</v>
      </c>
    </row>
    <row r="74" spans="2:10">
      <c r="B74" s="85">
        <f>Brukerregistrering!C73</f>
        <v>0</v>
      </c>
      <c r="C74" s="38">
        <f>Brukerregistrering!H73</f>
        <v>0</v>
      </c>
      <c r="D74" s="41">
        <f ca="1">IFERROR(INDEX('brukerregistrering-støtteark'!$N$5:$N$21,MATCH(Brukerregistrering!I73,'brukerregistrering-støtteark'!$M$5:$M$21,0)),0)*Brukerregistrering!O73</f>
        <v>0</v>
      </c>
      <c r="E74" s="39">
        <f ca="1">IFERROR(INDEX('brukerregistrering-støtteark'!$N$5:$N$21,MATCH(Brukerregistrering!J73,'brukerregistrering-støtteark'!$M$5:$M$21,0)),0)*Brukerregistrering!O73</f>
        <v>0</v>
      </c>
      <c r="F74" s="39">
        <f ca="1">IFERROR(INDEX('brukerregistrering-støtteark'!$N$5:$N$21,MATCH(Brukerregistrering!K73,'brukerregistrering-støtteark'!$M$5:$M$21,0)),0)*Brukerregistrering!O73</f>
        <v>0</v>
      </c>
      <c r="G74" s="39">
        <f ca="1">IFERROR(INDEX('brukerregistrering-støtteark'!$N$5:$N$21,MATCH(Brukerregistrering!L73,'brukerregistrering-støtteark'!$M$5:$M$21,0)),0)*Brukerregistrering!O73</f>
        <v>0</v>
      </c>
      <c r="H74" s="39">
        <f ca="1">IFERROR(INDEX('brukerregistrering-støtteark'!$N$5:$N$21,MATCH(Brukerregistrering!M73,'brukerregistrering-støtteark'!$M$5:$M$21,0)),0)*Brukerregistrering!O73</f>
        <v>0</v>
      </c>
      <c r="I74" s="40">
        <f t="shared" ca="1" si="2"/>
        <v>0</v>
      </c>
      <c r="J74" s="40">
        <f t="shared" ca="1" si="3"/>
        <v>0</v>
      </c>
    </row>
    <row r="75" spans="2:10">
      <c r="B75" s="85">
        <f>Brukerregistrering!C74</f>
        <v>0</v>
      </c>
      <c r="C75" s="38">
        <f>Brukerregistrering!H74</f>
        <v>0</v>
      </c>
      <c r="D75" s="41">
        <f ca="1">IFERROR(INDEX('brukerregistrering-støtteark'!$N$5:$N$21,MATCH(Brukerregistrering!I74,'brukerregistrering-støtteark'!$M$5:$M$21,0)),0)*Brukerregistrering!O74</f>
        <v>0</v>
      </c>
      <c r="E75" s="39">
        <f ca="1">IFERROR(INDEX('brukerregistrering-støtteark'!$N$5:$N$21,MATCH(Brukerregistrering!J74,'brukerregistrering-støtteark'!$M$5:$M$21,0)),0)*Brukerregistrering!O74</f>
        <v>0</v>
      </c>
      <c r="F75" s="39">
        <f ca="1">IFERROR(INDEX('brukerregistrering-støtteark'!$N$5:$N$21,MATCH(Brukerregistrering!K74,'brukerregistrering-støtteark'!$M$5:$M$21,0)),0)*Brukerregistrering!O74</f>
        <v>0</v>
      </c>
      <c r="G75" s="39">
        <f ca="1">IFERROR(INDEX('brukerregistrering-støtteark'!$N$5:$N$21,MATCH(Brukerregistrering!L74,'brukerregistrering-støtteark'!$M$5:$M$21,0)),0)*Brukerregistrering!O74</f>
        <v>0</v>
      </c>
      <c r="H75" s="39">
        <f ca="1">IFERROR(INDEX('brukerregistrering-støtteark'!$N$5:$N$21,MATCH(Brukerregistrering!M74,'brukerregistrering-støtteark'!$M$5:$M$21,0)),0)*Brukerregistrering!O74</f>
        <v>0</v>
      </c>
      <c r="I75" s="40">
        <f t="shared" ca="1" si="2"/>
        <v>0</v>
      </c>
      <c r="J75" s="40">
        <f t="shared" ca="1" si="3"/>
        <v>0</v>
      </c>
    </row>
    <row r="76" spans="2:10">
      <c r="B76" s="85">
        <f>Brukerregistrering!C75</f>
        <v>0</v>
      </c>
      <c r="C76" s="38">
        <f>Brukerregistrering!H75</f>
        <v>0</v>
      </c>
      <c r="D76" s="41">
        <f ca="1">IFERROR(INDEX('brukerregistrering-støtteark'!$N$5:$N$21,MATCH(Brukerregistrering!I75,'brukerregistrering-støtteark'!$M$5:$M$21,0)),0)*Brukerregistrering!O75</f>
        <v>0</v>
      </c>
      <c r="E76" s="39">
        <f ca="1">IFERROR(INDEX('brukerregistrering-støtteark'!$N$5:$N$21,MATCH(Brukerregistrering!J75,'brukerregistrering-støtteark'!$M$5:$M$21,0)),0)*Brukerregistrering!O75</f>
        <v>0</v>
      </c>
      <c r="F76" s="39">
        <f ca="1">IFERROR(INDEX('brukerregistrering-støtteark'!$N$5:$N$21,MATCH(Brukerregistrering!K75,'brukerregistrering-støtteark'!$M$5:$M$21,0)),0)*Brukerregistrering!O75</f>
        <v>0</v>
      </c>
      <c r="G76" s="39">
        <f ca="1">IFERROR(INDEX('brukerregistrering-støtteark'!$N$5:$N$21,MATCH(Brukerregistrering!L75,'brukerregistrering-støtteark'!$M$5:$M$21,0)),0)*Brukerregistrering!O75</f>
        <v>0</v>
      </c>
      <c r="H76" s="39">
        <f ca="1">IFERROR(INDEX('brukerregistrering-støtteark'!$N$5:$N$21,MATCH(Brukerregistrering!M75,'brukerregistrering-støtteark'!$M$5:$M$21,0)),0)*Brukerregistrering!O75</f>
        <v>0</v>
      </c>
      <c r="I76" s="40">
        <f t="shared" ca="1" si="2"/>
        <v>0</v>
      </c>
      <c r="J76" s="40">
        <f t="shared" ca="1" si="3"/>
        <v>0</v>
      </c>
    </row>
    <row r="77" spans="2:10">
      <c r="B77" s="85">
        <f>Brukerregistrering!C76</f>
        <v>0</v>
      </c>
      <c r="C77" s="38">
        <f>Brukerregistrering!H76</f>
        <v>0</v>
      </c>
      <c r="D77" s="41">
        <f ca="1">IFERROR(INDEX('brukerregistrering-støtteark'!$N$5:$N$21,MATCH(Brukerregistrering!I76,'brukerregistrering-støtteark'!$M$5:$M$21,0)),0)*Brukerregistrering!O76</f>
        <v>0</v>
      </c>
      <c r="E77" s="39">
        <f ca="1">IFERROR(INDEX('brukerregistrering-støtteark'!$N$5:$N$21,MATCH(Brukerregistrering!J76,'brukerregistrering-støtteark'!$M$5:$M$21,0)),0)*Brukerregistrering!O76</f>
        <v>0</v>
      </c>
      <c r="F77" s="39">
        <f ca="1">IFERROR(INDEX('brukerregistrering-støtteark'!$N$5:$N$21,MATCH(Brukerregistrering!K76,'brukerregistrering-støtteark'!$M$5:$M$21,0)),0)*Brukerregistrering!O76</f>
        <v>0</v>
      </c>
      <c r="G77" s="39">
        <f ca="1">IFERROR(INDEX('brukerregistrering-støtteark'!$N$5:$N$21,MATCH(Brukerregistrering!L76,'brukerregistrering-støtteark'!$M$5:$M$21,0)),0)*Brukerregistrering!O76</f>
        <v>0</v>
      </c>
      <c r="H77" s="39">
        <f ca="1">IFERROR(INDEX('brukerregistrering-støtteark'!$N$5:$N$21,MATCH(Brukerregistrering!M76,'brukerregistrering-støtteark'!$M$5:$M$21,0)),0)*Brukerregistrering!O76</f>
        <v>0</v>
      </c>
      <c r="I77" s="40">
        <f t="shared" ca="1" si="2"/>
        <v>0</v>
      </c>
      <c r="J77" s="40">
        <f t="shared" ca="1" si="3"/>
        <v>0</v>
      </c>
    </row>
    <row r="78" spans="2:10">
      <c r="B78" s="85">
        <f>Brukerregistrering!C77</f>
        <v>0</v>
      </c>
      <c r="C78" s="38">
        <f>Brukerregistrering!H77</f>
        <v>0</v>
      </c>
      <c r="D78" s="41">
        <f ca="1">IFERROR(INDEX('brukerregistrering-støtteark'!$N$5:$N$21,MATCH(Brukerregistrering!I77,'brukerregistrering-støtteark'!$M$5:$M$21,0)),0)*Brukerregistrering!O77</f>
        <v>0</v>
      </c>
      <c r="E78" s="39">
        <f ca="1">IFERROR(INDEX('brukerregistrering-støtteark'!$N$5:$N$21,MATCH(Brukerregistrering!J77,'brukerregistrering-støtteark'!$M$5:$M$21,0)),0)*Brukerregistrering!O77</f>
        <v>0</v>
      </c>
      <c r="F78" s="39">
        <f ca="1">IFERROR(INDEX('brukerregistrering-støtteark'!$N$5:$N$21,MATCH(Brukerregistrering!K77,'brukerregistrering-støtteark'!$M$5:$M$21,0)),0)*Brukerregistrering!O77</f>
        <v>0</v>
      </c>
      <c r="G78" s="39">
        <f ca="1">IFERROR(INDEX('brukerregistrering-støtteark'!$N$5:$N$21,MATCH(Brukerregistrering!L77,'brukerregistrering-støtteark'!$M$5:$M$21,0)),0)*Brukerregistrering!O77</f>
        <v>0</v>
      </c>
      <c r="H78" s="39">
        <f ca="1">IFERROR(INDEX('brukerregistrering-støtteark'!$N$5:$N$21,MATCH(Brukerregistrering!M77,'brukerregistrering-støtteark'!$M$5:$M$21,0)),0)*Brukerregistrering!O77</f>
        <v>0</v>
      </c>
      <c r="I78" s="40">
        <f t="shared" ca="1" si="2"/>
        <v>0</v>
      </c>
      <c r="J78" s="40">
        <f t="shared" ca="1" si="3"/>
        <v>0</v>
      </c>
    </row>
    <row r="79" spans="2:10">
      <c r="B79" s="85">
        <f>Brukerregistrering!C78</f>
        <v>0</v>
      </c>
      <c r="C79" s="38">
        <f>Brukerregistrering!H78</f>
        <v>0</v>
      </c>
      <c r="D79" s="41">
        <f ca="1">IFERROR(INDEX('brukerregistrering-støtteark'!$N$5:$N$21,MATCH(Brukerregistrering!I78,'brukerregistrering-støtteark'!$M$5:$M$21,0)),0)*Brukerregistrering!O78</f>
        <v>0</v>
      </c>
      <c r="E79" s="39">
        <f ca="1">IFERROR(INDEX('brukerregistrering-støtteark'!$N$5:$N$21,MATCH(Brukerregistrering!J78,'brukerregistrering-støtteark'!$M$5:$M$21,0)),0)*Brukerregistrering!O78</f>
        <v>0</v>
      </c>
      <c r="F79" s="39">
        <f ca="1">IFERROR(INDEX('brukerregistrering-støtteark'!$N$5:$N$21,MATCH(Brukerregistrering!K78,'brukerregistrering-støtteark'!$M$5:$M$21,0)),0)*Brukerregistrering!O78</f>
        <v>0</v>
      </c>
      <c r="G79" s="39">
        <f ca="1">IFERROR(INDEX('brukerregistrering-støtteark'!$N$5:$N$21,MATCH(Brukerregistrering!L78,'brukerregistrering-støtteark'!$M$5:$M$21,0)),0)*Brukerregistrering!O78</f>
        <v>0</v>
      </c>
      <c r="H79" s="39">
        <f ca="1">IFERROR(INDEX('brukerregistrering-støtteark'!$N$5:$N$21,MATCH(Brukerregistrering!M78,'brukerregistrering-støtteark'!$M$5:$M$21,0)),0)*Brukerregistrering!O78</f>
        <v>0</v>
      </c>
      <c r="I79" s="40">
        <f t="shared" ca="1" si="2"/>
        <v>0</v>
      </c>
      <c r="J79" s="40">
        <f t="shared" ca="1" si="3"/>
        <v>0</v>
      </c>
    </row>
    <row r="80" spans="2:10">
      <c r="B80" s="85">
        <f>Brukerregistrering!C79</f>
        <v>0</v>
      </c>
      <c r="C80" s="38">
        <f>Brukerregistrering!H79</f>
        <v>0</v>
      </c>
      <c r="D80" s="41">
        <f ca="1">IFERROR(INDEX('brukerregistrering-støtteark'!$N$5:$N$21,MATCH(Brukerregistrering!I79,'brukerregistrering-støtteark'!$M$5:$M$21,0)),0)*Brukerregistrering!O79</f>
        <v>0</v>
      </c>
      <c r="E80" s="39">
        <f ca="1">IFERROR(INDEX('brukerregistrering-støtteark'!$N$5:$N$21,MATCH(Brukerregistrering!J79,'brukerregistrering-støtteark'!$M$5:$M$21,0)),0)*Brukerregistrering!O79</f>
        <v>0</v>
      </c>
      <c r="F80" s="39">
        <f ca="1">IFERROR(INDEX('brukerregistrering-støtteark'!$N$5:$N$21,MATCH(Brukerregistrering!K79,'brukerregistrering-støtteark'!$M$5:$M$21,0)),0)*Brukerregistrering!O79</f>
        <v>0</v>
      </c>
      <c r="G80" s="39">
        <f ca="1">IFERROR(INDEX('brukerregistrering-støtteark'!$N$5:$N$21,MATCH(Brukerregistrering!L79,'brukerregistrering-støtteark'!$M$5:$M$21,0)),0)*Brukerregistrering!O79</f>
        <v>0</v>
      </c>
      <c r="H80" s="39">
        <f ca="1">IFERROR(INDEX('brukerregistrering-støtteark'!$N$5:$N$21,MATCH(Brukerregistrering!M79,'brukerregistrering-støtteark'!$M$5:$M$21,0)),0)*Brukerregistrering!O79</f>
        <v>0</v>
      </c>
      <c r="I80" s="40">
        <f t="shared" ca="1" si="2"/>
        <v>0</v>
      </c>
      <c r="J80" s="40">
        <f t="shared" ca="1" si="3"/>
        <v>0</v>
      </c>
    </row>
    <row r="81" spans="2:10">
      <c r="B81" s="85">
        <f>Brukerregistrering!C80</f>
        <v>0</v>
      </c>
      <c r="C81" s="38">
        <f>Brukerregistrering!H80</f>
        <v>0</v>
      </c>
      <c r="D81" s="41">
        <f ca="1">IFERROR(INDEX('brukerregistrering-støtteark'!$N$5:$N$21,MATCH(Brukerregistrering!I80,'brukerregistrering-støtteark'!$M$5:$M$21,0)),0)*Brukerregistrering!O80</f>
        <v>0</v>
      </c>
      <c r="E81" s="39">
        <f ca="1">IFERROR(INDEX('brukerregistrering-støtteark'!$N$5:$N$21,MATCH(Brukerregistrering!J80,'brukerregistrering-støtteark'!$M$5:$M$21,0)),0)*Brukerregistrering!O80</f>
        <v>0</v>
      </c>
      <c r="F81" s="39">
        <f ca="1">IFERROR(INDEX('brukerregistrering-støtteark'!$N$5:$N$21,MATCH(Brukerregistrering!K80,'brukerregistrering-støtteark'!$M$5:$M$21,0)),0)*Brukerregistrering!O80</f>
        <v>0</v>
      </c>
      <c r="G81" s="39">
        <f ca="1">IFERROR(INDEX('brukerregistrering-støtteark'!$N$5:$N$21,MATCH(Brukerregistrering!L80,'brukerregistrering-støtteark'!$M$5:$M$21,0)),0)*Brukerregistrering!O80</f>
        <v>0</v>
      </c>
      <c r="H81" s="39">
        <f ca="1">IFERROR(INDEX('brukerregistrering-støtteark'!$N$5:$N$21,MATCH(Brukerregistrering!M80,'brukerregistrering-støtteark'!$M$5:$M$21,0)),0)*Brukerregistrering!O80</f>
        <v>0</v>
      </c>
      <c r="I81" s="40">
        <f t="shared" ca="1" si="2"/>
        <v>0</v>
      </c>
      <c r="J81" s="40">
        <f t="shared" ca="1" si="3"/>
        <v>0</v>
      </c>
    </row>
    <row r="82" spans="2:10">
      <c r="B82" s="85">
        <f>Brukerregistrering!C81</f>
        <v>0</v>
      </c>
      <c r="C82" s="38">
        <f>Brukerregistrering!H81</f>
        <v>0</v>
      </c>
      <c r="D82" s="41">
        <f ca="1">IFERROR(INDEX('brukerregistrering-støtteark'!$N$5:$N$21,MATCH(Brukerregistrering!I81,'brukerregistrering-støtteark'!$M$5:$M$21,0)),0)*Brukerregistrering!O81</f>
        <v>0</v>
      </c>
      <c r="E82" s="39">
        <f ca="1">IFERROR(INDEX('brukerregistrering-støtteark'!$N$5:$N$21,MATCH(Brukerregistrering!J81,'brukerregistrering-støtteark'!$M$5:$M$21,0)),0)*Brukerregistrering!O81</f>
        <v>0</v>
      </c>
      <c r="F82" s="39">
        <f ca="1">IFERROR(INDEX('brukerregistrering-støtteark'!$N$5:$N$21,MATCH(Brukerregistrering!K81,'brukerregistrering-støtteark'!$M$5:$M$21,0)),0)*Brukerregistrering!O81</f>
        <v>0</v>
      </c>
      <c r="G82" s="39">
        <f ca="1">IFERROR(INDEX('brukerregistrering-støtteark'!$N$5:$N$21,MATCH(Brukerregistrering!L81,'brukerregistrering-støtteark'!$M$5:$M$21,0)),0)*Brukerregistrering!O81</f>
        <v>0</v>
      </c>
      <c r="H82" s="39">
        <f ca="1">IFERROR(INDEX('brukerregistrering-støtteark'!$N$5:$N$21,MATCH(Brukerregistrering!M81,'brukerregistrering-støtteark'!$M$5:$M$21,0)),0)*Brukerregistrering!O81</f>
        <v>0</v>
      </c>
      <c r="I82" s="40">
        <f t="shared" ca="1" si="2"/>
        <v>0</v>
      </c>
      <c r="J82" s="40">
        <f t="shared" ca="1" si="3"/>
        <v>0</v>
      </c>
    </row>
    <row r="83" spans="2:10">
      <c r="B83" s="85">
        <f>Brukerregistrering!C82</f>
        <v>0</v>
      </c>
      <c r="C83" s="38">
        <f>Brukerregistrering!H82</f>
        <v>0</v>
      </c>
      <c r="D83" s="41">
        <f ca="1">IFERROR(INDEX('brukerregistrering-støtteark'!$N$5:$N$21,MATCH(Brukerregistrering!I82,'brukerregistrering-støtteark'!$M$5:$M$21,0)),0)*Brukerregistrering!O82</f>
        <v>0</v>
      </c>
      <c r="E83" s="39">
        <f ca="1">IFERROR(INDEX('brukerregistrering-støtteark'!$N$5:$N$21,MATCH(Brukerregistrering!J82,'brukerregistrering-støtteark'!$M$5:$M$21,0)),0)*Brukerregistrering!O82</f>
        <v>0</v>
      </c>
      <c r="F83" s="39">
        <f ca="1">IFERROR(INDEX('brukerregistrering-støtteark'!$N$5:$N$21,MATCH(Brukerregistrering!K82,'brukerregistrering-støtteark'!$M$5:$M$21,0)),0)*Brukerregistrering!O82</f>
        <v>0</v>
      </c>
      <c r="G83" s="39">
        <f ca="1">IFERROR(INDEX('brukerregistrering-støtteark'!$N$5:$N$21,MATCH(Brukerregistrering!L82,'brukerregistrering-støtteark'!$M$5:$M$21,0)),0)*Brukerregistrering!O82</f>
        <v>0</v>
      </c>
      <c r="H83" s="39">
        <f ca="1">IFERROR(INDEX('brukerregistrering-støtteark'!$N$5:$N$21,MATCH(Brukerregistrering!M82,'brukerregistrering-støtteark'!$M$5:$M$21,0)),0)*Brukerregistrering!O82</f>
        <v>0</v>
      </c>
      <c r="I83" s="40">
        <f t="shared" ca="1" si="2"/>
        <v>0</v>
      </c>
      <c r="J83" s="40">
        <f t="shared" ca="1" si="3"/>
        <v>0</v>
      </c>
    </row>
    <row r="84" spans="2:10">
      <c r="B84" s="85">
        <f>Brukerregistrering!C83</f>
        <v>0</v>
      </c>
      <c r="C84" s="38">
        <f>Brukerregistrering!H83</f>
        <v>0</v>
      </c>
      <c r="D84" s="41">
        <f ca="1">IFERROR(INDEX('brukerregistrering-støtteark'!$N$5:$N$21,MATCH(Brukerregistrering!I83,'brukerregistrering-støtteark'!$M$5:$M$21,0)),0)*Brukerregistrering!O83</f>
        <v>0</v>
      </c>
      <c r="E84" s="39">
        <f ca="1">IFERROR(INDEX('brukerregistrering-støtteark'!$N$5:$N$21,MATCH(Brukerregistrering!J83,'brukerregistrering-støtteark'!$M$5:$M$21,0)),0)*Brukerregistrering!O83</f>
        <v>0</v>
      </c>
      <c r="F84" s="39">
        <f ca="1">IFERROR(INDEX('brukerregistrering-støtteark'!$N$5:$N$21,MATCH(Brukerregistrering!K83,'brukerregistrering-støtteark'!$M$5:$M$21,0)),0)*Brukerregistrering!O83</f>
        <v>0</v>
      </c>
      <c r="G84" s="39">
        <f ca="1">IFERROR(INDEX('brukerregistrering-støtteark'!$N$5:$N$21,MATCH(Brukerregistrering!L83,'brukerregistrering-støtteark'!$M$5:$M$21,0)),0)*Brukerregistrering!O83</f>
        <v>0</v>
      </c>
      <c r="H84" s="39">
        <f ca="1">IFERROR(INDEX('brukerregistrering-støtteark'!$N$5:$N$21,MATCH(Brukerregistrering!M83,'brukerregistrering-støtteark'!$M$5:$M$21,0)),0)*Brukerregistrering!O83</f>
        <v>0</v>
      </c>
      <c r="I84" s="40">
        <f t="shared" ca="1" si="2"/>
        <v>0</v>
      </c>
      <c r="J84" s="40">
        <f t="shared" ca="1" si="3"/>
        <v>0</v>
      </c>
    </row>
    <row r="85" spans="2:10">
      <c r="B85" s="85">
        <f>Brukerregistrering!C84</f>
        <v>0</v>
      </c>
      <c r="C85" s="38">
        <f>Brukerregistrering!H84</f>
        <v>0</v>
      </c>
      <c r="D85" s="41">
        <f ca="1">IFERROR(INDEX('brukerregistrering-støtteark'!$N$5:$N$21,MATCH(Brukerregistrering!I84,'brukerregistrering-støtteark'!$M$5:$M$21,0)),0)*Brukerregistrering!O84</f>
        <v>0</v>
      </c>
      <c r="E85" s="39">
        <f ca="1">IFERROR(INDEX('brukerregistrering-støtteark'!$N$5:$N$21,MATCH(Brukerregistrering!J84,'brukerregistrering-støtteark'!$M$5:$M$21,0)),0)*Brukerregistrering!O84</f>
        <v>0</v>
      </c>
      <c r="F85" s="39">
        <f ca="1">IFERROR(INDEX('brukerregistrering-støtteark'!$N$5:$N$21,MATCH(Brukerregistrering!K84,'brukerregistrering-støtteark'!$M$5:$M$21,0)),0)*Brukerregistrering!O84</f>
        <v>0</v>
      </c>
      <c r="G85" s="39">
        <f ca="1">IFERROR(INDEX('brukerregistrering-støtteark'!$N$5:$N$21,MATCH(Brukerregistrering!L84,'brukerregistrering-støtteark'!$M$5:$M$21,0)),0)*Brukerregistrering!O84</f>
        <v>0</v>
      </c>
      <c r="H85" s="39">
        <f ca="1">IFERROR(INDEX('brukerregistrering-støtteark'!$N$5:$N$21,MATCH(Brukerregistrering!M84,'brukerregistrering-støtteark'!$M$5:$M$21,0)),0)*Brukerregistrering!O84</f>
        <v>0</v>
      </c>
      <c r="I85" s="40">
        <f t="shared" ca="1" si="2"/>
        <v>0</v>
      </c>
      <c r="J85" s="40">
        <f t="shared" ca="1" si="3"/>
        <v>0</v>
      </c>
    </row>
    <row r="86" spans="2:10">
      <c r="B86" s="85">
        <f>Brukerregistrering!C85</f>
        <v>0</v>
      </c>
      <c r="C86" s="38">
        <f>Brukerregistrering!H85</f>
        <v>0</v>
      </c>
      <c r="D86" s="41">
        <f ca="1">IFERROR(INDEX('brukerregistrering-støtteark'!$N$5:$N$21,MATCH(Brukerregistrering!I85,'brukerregistrering-støtteark'!$M$5:$M$21,0)),0)*Brukerregistrering!O85</f>
        <v>0</v>
      </c>
      <c r="E86" s="39">
        <f ca="1">IFERROR(INDEX('brukerregistrering-støtteark'!$N$5:$N$21,MATCH(Brukerregistrering!J85,'brukerregistrering-støtteark'!$M$5:$M$21,0)),0)*Brukerregistrering!O85</f>
        <v>0</v>
      </c>
      <c r="F86" s="39">
        <f ca="1">IFERROR(INDEX('brukerregistrering-støtteark'!$N$5:$N$21,MATCH(Brukerregistrering!K85,'brukerregistrering-støtteark'!$M$5:$M$21,0)),0)*Brukerregistrering!O85</f>
        <v>0</v>
      </c>
      <c r="G86" s="39">
        <f ca="1">IFERROR(INDEX('brukerregistrering-støtteark'!$N$5:$N$21,MATCH(Brukerregistrering!L85,'brukerregistrering-støtteark'!$M$5:$M$21,0)),0)*Brukerregistrering!O85</f>
        <v>0</v>
      </c>
      <c r="H86" s="39">
        <f ca="1">IFERROR(INDEX('brukerregistrering-støtteark'!$N$5:$N$21,MATCH(Brukerregistrering!M85,'brukerregistrering-støtteark'!$M$5:$M$21,0)),0)*Brukerregistrering!O85</f>
        <v>0</v>
      </c>
      <c r="I86" s="40">
        <f t="shared" ca="1" si="2"/>
        <v>0</v>
      </c>
      <c r="J86" s="40">
        <f t="shared" ca="1" si="3"/>
        <v>0</v>
      </c>
    </row>
    <row r="87" spans="2:10">
      <c r="B87" s="85">
        <f>Brukerregistrering!C86</f>
        <v>0</v>
      </c>
      <c r="C87" s="38">
        <f>Brukerregistrering!H86</f>
        <v>0</v>
      </c>
      <c r="D87" s="41">
        <f ca="1">IFERROR(INDEX('brukerregistrering-støtteark'!$N$5:$N$21,MATCH(Brukerregistrering!I86,'brukerregistrering-støtteark'!$M$5:$M$21,0)),0)*Brukerregistrering!O86</f>
        <v>0</v>
      </c>
      <c r="E87" s="39">
        <f ca="1">IFERROR(INDEX('brukerregistrering-støtteark'!$N$5:$N$21,MATCH(Brukerregistrering!J86,'brukerregistrering-støtteark'!$M$5:$M$21,0)),0)*Brukerregistrering!O86</f>
        <v>0</v>
      </c>
      <c r="F87" s="39">
        <f ca="1">IFERROR(INDEX('brukerregistrering-støtteark'!$N$5:$N$21,MATCH(Brukerregistrering!K86,'brukerregistrering-støtteark'!$M$5:$M$21,0)),0)*Brukerregistrering!O86</f>
        <v>0</v>
      </c>
      <c r="G87" s="39">
        <f ca="1">IFERROR(INDEX('brukerregistrering-støtteark'!$N$5:$N$21,MATCH(Brukerregistrering!L86,'brukerregistrering-støtteark'!$M$5:$M$21,0)),0)*Brukerregistrering!O86</f>
        <v>0</v>
      </c>
      <c r="H87" s="39">
        <f ca="1">IFERROR(INDEX('brukerregistrering-støtteark'!$N$5:$N$21,MATCH(Brukerregistrering!M86,'brukerregistrering-støtteark'!$M$5:$M$21,0)),0)*Brukerregistrering!O86</f>
        <v>0</v>
      </c>
      <c r="I87" s="40">
        <f t="shared" ca="1" si="2"/>
        <v>0</v>
      </c>
      <c r="J87" s="40">
        <f t="shared" ca="1" si="3"/>
        <v>0</v>
      </c>
    </row>
    <row r="88" spans="2:10">
      <c r="B88" s="85">
        <f>Brukerregistrering!C87</f>
        <v>0</v>
      </c>
      <c r="C88" s="38">
        <f>Brukerregistrering!H87</f>
        <v>0</v>
      </c>
      <c r="D88" s="41">
        <f ca="1">IFERROR(INDEX('brukerregistrering-støtteark'!$N$5:$N$21,MATCH(Brukerregistrering!I87,'brukerregistrering-støtteark'!$M$5:$M$21,0)),0)*Brukerregistrering!O87</f>
        <v>0</v>
      </c>
      <c r="E88" s="39">
        <f ca="1">IFERROR(INDEX('brukerregistrering-støtteark'!$N$5:$N$21,MATCH(Brukerregistrering!J87,'brukerregistrering-støtteark'!$M$5:$M$21,0)),0)*Brukerregistrering!O87</f>
        <v>0</v>
      </c>
      <c r="F88" s="39">
        <f ca="1">IFERROR(INDEX('brukerregistrering-støtteark'!$N$5:$N$21,MATCH(Brukerregistrering!K87,'brukerregistrering-støtteark'!$M$5:$M$21,0)),0)*Brukerregistrering!O87</f>
        <v>0</v>
      </c>
      <c r="G88" s="39">
        <f ca="1">IFERROR(INDEX('brukerregistrering-støtteark'!$N$5:$N$21,MATCH(Brukerregistrering!L87,'brukerregistrering-støtteark'!$M$5:$M$21,0)),0)*Brukerregistrering!O87</f>
        <v>0</v>
      </c>
      <c r="H88" s="39">
        <f ca="1">IFERROR(INDEX('brukerregistrering-støtteark'!$N$5:$N$21,MATCH(Brukerregistrering!M87,'brukerregistrering-støtteark'!$M$5:$M$21,0)),0)*Brukerregistrering!O87</f>
        <v>0</v>
      </c>
      <c r="I88" s="40">
        <f t="shared" ca="1" si="2"/>
        <v>0</v>
      </c>
      <c r="J88" s="40">
        <f t="shared" ca="1" si="3"/>
        <v>0</v>
      </c>
    </row>
    <row r="89" spans="2:10">
      <c r="B89" s="85">
        <f>Brukerregistrering!C88</f>
        <v>0</v>
      </c>
      <c r="C89" s="38">
        <f>Brukerregistrering!H88</f>
        <v>0</v>
      </c>
      <c r="D89" s="41">
        <f ca="1">IFERROR(INDEX('brukerregistrering-støtteark'!$N$5:$N$21,MATCH(Brukerregistrering!I88,'brukerregistrering-støtteark'!$M$5:$M$21,0)),0)*Brukerregistrering!O88</f>
        <v>0</v>
      </c>
      <c r="E89" s="39">
        <f ca="1">IFERROR(INDEX('brukerregistrering-støtteark'!$N$5:$N$21,MATCH(Brukerregistrering!J88,'brukerregistrering-støtteark'!$M$5:$M$21,0)),0)*Brukerregistrering!O88</f>
        <v>0</v>
      </c>
      <c r="F89" s="39">
        <f ca="1">IFERROR(INDEX('brukerregistrering-støtteark'!$N$5:$N$21,MATCH(Brukerregistrering!K88,'brukerregistrering-støtteark'!$M$5:$M$21,0)),0)*Brukerregistrering!O88</f>
        <v>0</v>
      </c>
      <c r="G89" s="39">
        <f ca="1">IFERROR(INDEX('brukerregistrering-støtteark'!$N$5:$N$21,MATCH(Brukerregistrering!L88,'brukerregistrering-støtteark'!$M$5:$M$21,0)),0)*Brukerregistrering!O88</f>
        <v>0</v>
      </c>
      <c r="H89" s="39">
        <f ca="1">IFERROR(INDEX('brukerregistrering-støtteark'!$N$5:$N$21,MATCH(Brukerregistrering!M88,'brukerregistrering-støtteark'!$M$5:$M$21,0)),0)*Brukerregistrering!O88</f>
        <v>0</v>
      </c>
      <c r="I89" s="40">
        <f t="shared" ca="1" si="2"/>
        <v>0</v>
      </c>
      <c r="J89" s="40">
        <f t="shared" ca="1" si="3"/>
        <v>0</v>
      </c>
    </row>
    <row r="90" spans="2:10">
      <c r="B90" s="85">
        <f>Brukerregistrering!C89</f>
        <v>0</v>
      </c>
      <c r="C90" s="38">
        <f>Brukerregistrering!H89</f>
        <v>0</v>
      </c>
      <c r="D90" s="41">
        <f ca="1">IFERROR(INDEX('brukerregistrering-støtteark'!$N$5:$N$21,MATCH(Brukerregistrering!I89,'brukerregistrering-støtteark'!$M$5:$M$21,0)),0)*Brukerregistrering!O89</f>
        <v>0</v>
      </c>
      <c r="E90" s="39">
        <f ca="1">IFERROR(INDEX('brukerregistrering-støtteark'!$N$5:$N$21,MATCH(Brukerregistrering!J89,'brukerregistrering-støtteark'!$M$5:$M$21,0)),0)*Brukerregistrering!O89</f>
        <v>0</v>
      </c>
      <c r="F90" s="39">
        <f ca="1">IFERROR(INDEX('brukerregistrering-støtteark'!$N$5:$N$21,MATCH(Brukerregistrering!K89,'brukerregistrering-støtteark'!$M$5:$M$21,0)),0)*Brukerregistrering!O89</f>
        <v>0</v>
      </c>
      <c r="G90" s="39">
        <f ca="1">IFERROR(INDEX('brukerregistrering-støtteark'!$N$5:$N$21,MATCH(Brukerregistrering!L89,'brukerregistrering-støtteark'!$M$5:$M$21,0)),0)*Brukerregistrering!O89</f>
        <v>0</v>
      </c>
      <c r="H90" s="39">
        <f ca="1">IFERROR(INDEX('brukerregistrering-støtteark'!$N$5:$N$21,MATCH(Brukerregistrering!M89,'brukerregistrering-støtteark'!$M$5:$M$21,0)),0)*Brukerregistrering!O89</f>
        <v>0</v>
      </c>
      <c r="I90" s="40">
        <f t="shared" ca="1" si="2"/>
        <v>0</v>
      </c>
      <c r="J90" s="40">
        <f t="shared" ca="1" si="3"/>
        <v>0</v>
      </c>
    </row>
    <row r="91" spans="2:10">
      <c r="B91" s="85">
        <f>Brukerregistrering!C90</f>
        <v>0</v>
      </c>
      <c r="C91" s="38">
        <f>Brukerregistrering!H90</f>
        <v>0</v>
      </c>
      <c r="D91" s="41">
        <f ca="1">IFERROR(INDEX('brukerregistrering-støtteark'!$N$5:$N$21,MATCH(Brukerregistrering!I90,'brukerregistrering-støtteark'!$M$5:$M$21,0)),0)*Brukerregistrering!O90</f>
        <v>0</v>
      </c>
      <c r="E91" s="39">
        <f ca="1">IFERROR(INDEX('brukerregistrering-støtteark'!$N$5:$N$21,MATCH(Brukerregistrering!J90,'brukerregistrering-støtteark'!$M$5:$M$21,0)),0)*Brukerregistrering!O90</f>
        <v>0</v>
      </c>
      <c r="F91" s="39">
        <f ca="1">IFERROR(INDEX('brukerregistrering-støtteark'!$N$5:$N$21,MATCH(Brukerregistrering!K90,'brukerregistrering-støtteark'!$M$5:$M$21,0)),0)*Brukerregistrering!O90</f>
        <v>0</v>
      </c>
      <c r="G91" s="39">
        <f ca="1">IFERROR(INDEX('brukerregistrering-støtteark'!$N$5:$N$21,MATCH(Brukerregistrering!L90,'brukerregistrering-støtteark'!$M$5:$M$21,0)),0)*Brukerregistrering!O90</f>
        <v>0</v>
      </c>
      <c r="H91" s="39">
        <f ca="1">IFERROR(INDEX('brukerregistrering-støtteark'!$N$5:$N$21,MATCH(Brukerregistrering!M90,'brukerregistrering-støtteark'!$M$5:$M$21,0)),0)*Brukerregistrering!O90</f>
        <v>0</v>
      </c>
      <c r="I91" s="40">
        <f t="shared" ca="1" si="2"/>
        <v>0</v>
      </c>
      <c r="J91" s="40">
        <f t="shared" ca="1" si="3"/>
        <v>0</v>
      </c>
    </row>
    <row r="92" spans="2:10">
      <c r="B92" s="85">
        <f>Brukerregistrering!C91</f>
        <v>0</v>
      </c>
      <c r="C92" s="38">
        <f>Brukerregistrering!H91</f>
        <v>0</v>
      </c>
      <c r="D92" s="41">
        <f ca="1">IFERROR(INDEX('brukerregistrering-støtteark'!$N$5:$N$21,MATCH(Brukerregistrering!I91,'brukerregistrering-støtteark'!$M$5:$M$21,0)),0)*Brukerregistrering!O91</f>
        <v>0</v>
      </c>
      <c r="E92" s="39">
        <f ca="1">IFERROR(INDEX('brukerregistrering-støtteark'!$N$5:$N$21,MATCH(Brukerregistrering!J91,'brukerregistrering-støtteark'!$M$5:$M$21,0)),0)*Brukerregistrering!O91</f>
        <v>0</v>
      </c>
      <c r="F92" s="39">
        <f ca="1">IFERROR(INDEX('brukerregistrering-støtteark'!$N$5:$N$21,MATCH(Brukerregistrering!K91,'brukerregistrering-støtteark'!$M$5:$M$21,0)),0)*Brukerregistrering!O91</f>
        <v>0</v>
      </c>
      <c r="G92" s="39">
        <f ca="1">IFERROR(INDEX('brukerregistrering-støtteark'!$N$5:$N$21,MATCH(Brukerregistrering!L91,'brukerregistrering-støtteark'!$M$5:$M$21,0)),0)*Brukerregistrering!O91</f>
        <v>0</v>
      </c>
      <c r="H92" s="39">
        <f ca="1">IFERROR(INDEX('brukerregistrering-støtteark'!$N$5:$N$21,MATCH(Brukerregistrering!M91,'brukerregistrering-støtteark'!$M$5:$M$21,0)),0)*Brukerregistrering!O91</f>
        <v>0</v>
      </c>
      <c r="I92" s="40">
        <f t="shared" ca="1" si="2"/>
        <v>0</v>
      </c>
      <c r="J92" s="40">
        <f t="shared" ca="1" si="3"/>
        <v>0</v>
      </c>
    </row>
    <row r="93" spans="2:10">
      <c r="B93" s="85">
        <f>Brukerregistrering!C92</f>
        <v>0</v>
      </c>
      <c r="C93" s="38">
        <f>Brukerregistrering!H92</f>
        <v>0</v>
      </c>
      <c r="D93" s="41">
        <f ca="1">IFERROR(INDEX('brukerregistrering-støtteark'!$N$5:$N$21,MATCH(Brukerregistrering!I92,'brukerregistrering-støtteark'!$M$5:$M$21,0)),0)*Brukerregistrering!O92</f>
        <v>0</v>
      </c>
      <c r="E93" s="39">
        <f ca="1">IFERROR(INDEX('brukerregistrering-støtteark'!$N$5:$N$21,MATCH(Brukerregistrering!J92,'brukerregistrering-støtteark'!$M$5:$M$21,0)),0)*Brukerregistrering!O92</f>
        <v>0</v>
      </c>
      <c r="F93" s="39">
        <f ca="1">IFERROR(INDEX('brukerregistrering-støtteark'!$N$5:$N$21,MATCH(Brukerregistrering!K92,'brukerregistrering-støtteark'!$M$5:$M$21,0)),0)*Brukerregistrering!O92</f>
        <v>0</v>
      </c>
      <c r="G93" s="39">
        <f ca="1">IFERROR(INDEX('brukerregistrering-støtteark'!$N$5:$N$21,MATCH(Brukerregistrering!L92,'brukerregistrering-støtteark'!$M$5:$M$21,0)),0)*Brukerregistrering!O92</f>
        <v>0</v>
      </c>
      <c r="H93" s="39">
        <f ca="1">IFERROR(INDEX('brukerregistrering-støtteark'!$N$5:$N$21,MATCH(Brukerregistrering!M92,'brukerregistrering-støtteark'!$M$5:$M$21,0)),0)*Brukerregistrering!O92</f>
        <v>0</v>
      </c>
      <c r="I93" s="40">
        <f t="shared" ca="1" si="2"/>
        <v>0</v>
      </c>
      <c r="J93" s="40">
        <f t="shared" ca="1" si="3"/>
        <v>0</v>
      </c>
    </row>
    <row r="94" spans="2:10">
      <c r="B94" s="85">
        <f>Brukerregistrering!C93</f>
        <v>0</v>
      </c>
      <c r="C94" s="38">
        <f>Brukerregistrering!H93</f>
        <v>0</v>
      </c>
      <c r="D94" s="41">
        <f ca="1">IFERROR(INDEX('brukerregistrering-støtteark'!$N$5:$N$21,MATCH(Brukerregistrering!I93,'brukerregistrering-støtteark'!$M$5:$M$21,0)),0)*Brukerregistrering!O93</f>
        <v>0</v>
      </c>
      <c r="E94" s="39">
        <f ca="1">IFERROR(INDEX('brukerregistrering-støtteark'!$N$5:$N$21,MATCH(Brukerregistrering!J93,'brukerregistrering-støtteark'!$M$5:$M$21,0)),0)*Brukerregistrering!O93</f>
        <v>0</v>
      </c>
      <c r="F94" s="39">
        <f ca="1">IFERROR(INDEX('brukerregistrering-støtteark'!$N$5:$N$21,MATCH(Brukerregistrering!K93,'brukerregistrering-støtteark'!$M$5:$M$21,0)),0)*Brukerregistrering!O93</f>
        <v>0</v>
      </c>
      <c r="G94" s="39">
        <f ca="1">IFERROR(INDEX('brukerregistrering-støtteark'!$N$5:$N$21,MATCH(Brukerregistrering!L93,'brukerregistrering-støtteark'!$M$5:$M$21,0)),0)*Brukerregistrering!O93</f>
        <v>0</v>
      </c>
      <c r="H94" s="39">
        <f ca="1">IFERROR(INDEX('brukerregistrering-støtteark'!$N$5:$N$21,MATCH(Brukerregistrering!M93,'brukerregistrering-støtteark'!$M$5:$M$21,0)),0)*Brukerregistrering!O93</f>
        <v>0</v>
      </c>
      <c r="I94" s="40">
        <f t="shared" ca="1" si="2"/>
        <v>0</v>
      </c>
      <c r="J94" s="40">
        <f t="shared" ca="1" si="3"/>
        <v>0</v>
      </c>
    </row>
    <row r="95" spans="2:10">
      <c r="B95" s="85">
        <f>Brukerregistrering!C94</f>
        <v>0</v>
      </c>
      <c r="C95" s="38">
        <f>Brukerregistrering!H94</f>
        <v>0</v>
      </c>
      <c r="D95" s="41">
        <f ca="1">IFERROR(INDEX('brukerregistrering-støtteark'!$N$5:$N$21,MATCH(Brukerregistrering!I94,'brukerregistrering-støtteark'!$M$5:$M$21,0)),0)*Brukerregistrering!O94</f>
        <v>0</v>
      </c>
      <c r="E95" s="39">
        <f ca="1">IFERROR(INDEX('brukerregistrering-støtteark'!$N$5:$N$21,MATCH(Brukerregistrering!J94,'brukerregistrering-støtteark'!$M$5:$M$21,0)),0)*Brukerregistrering!O94</f>
        <v>0</v>
      </c>
      <c r="F95" s="39">
        <f ca="1">IFERROR(INDEX('brukerregistrering-støtteark'!$N$5:$N$21,MATCH(Brukerregistrering!K94,'brukerregistrering-støtteark'!$M$5:$M$21,0)),0)*Brukerregistrering!O94</f>
        <v>0</v>
      </c>
      <c r="G95" s="39">
        <f ca="1">IFERROR(INDEX('brukerregistrering-støtteark'!$N$5:$N$21,MATCH(Brukerregistrering!L94,'brukerregistrering-støtteark'!$M$5:$M$21,0)),0)*Brukerregistrering!O94</f>
        <v>0</v>
      </c>
      <c r="H95" s="39">
        <f ca="1">IFERROR(INDEX('brukerregistrering-støtteark'!$N$5:$N$21,MATCH(Brukerregistrering!M94,'brukerregistrering-støtteark'!$M$5:$M$21,0)),0)*Brukerregistrering!O94</f>
        <v>0</v>
      </c>
      <c r="I95" s="40">
        <f t="shared" ca="1" si="2"/>
        <v>0</v>
      </c>
      <c r="J95" s="40">
        <f t="shared" ca="1" si="3"/>
        <v>0</v>
      </c>
    </row>
    <row r="96" spans="2:10">
      <c r="B96" s="85">
        <f>Brukerregistrering!C95</f>
        <v>0</v>
      </c>
      <c r="C96" s="38">
        <f>Brukerregistrering!H95</f>
        <v>0</v>
      </c>
      <c r="D96" s="41">
        <f ca="1">IFERROR(INDEX('brukerregistrering-støtteark'!$N$5:$N$21,MATCH(Brukerregistrering!I95,'brukerregistrering-støtteark'!$M$5:$M$21,0)),0)*Brukerregistrering!O95</f>
        <v>0</v>
      </c>
      <c r="E96" s="39">
        <f ca="1">IFERROR(INDEX('brukerregistrering-støtteark'!$N$5:$N$21,MATCH(Brukerregistrering!J95,'brukerregistrering-støtteark'!$M$5:$M$21,0)),0)*Brukerregistrering!O95</f>
        <v>0</v>
      </c>
      <c r="F96" s="39">
        <f ca="1">IFERROR(INDEX('brukerregistrering-støtteark'!$N$5:$N$21,MATCH(Brukerregistrering!K95,'brukerregistrering-støtteark'!$M$5:$M$21,0)),0)*Brukerregistrering!O95</f>
        <v>0</v>
      </c>
      <c r="G96" s="39">
        <f ca="1">IFERROR(INDEX('brukerregistrering-støtteark'!$N$5:$N$21,MATCH(Brukerregistrering!L95,'brukerregistrering-støtteark'!$M$5:$M$21,0)),0)*Brukerregistrering!O95</f>
        <v>0</v>
      </c>
      <c r="H96" s="39">
        <f ca="1">IFERROR(INDEX('brukerregistrering-støtteark'!$N$5:$N$21,MATCH(Brukerregistrering!M95,'brukerregistrering-støtteark'!$M$5:$M$21,0)),0)*Brukerregistrering!O95</f>
        <v>0</v>
      </c>
      <c r="I96" s="40">
        <f t="shared" ca="1" si="2"/>
        <v>0</v>
      </c>
      <c r="J96" s="40">
        <f t="shared" ca="1" si="3"/>
        <v>0</v>
      </c>
    </row>
    <row r="97" spans="2:10">
      <c r="B97" s="85">
        <f>Brukerregistrering!C96</f>
        <v>0</v>
      </c>
      <c r="C97" s="38">
        <f>Brukerregistrering!H96</f>
        <v>0</v>
      </c>
      <c r="D97" s="41">
        <f ca="1">IFERROR(INDEX('brukerregistrering-støtteark'!$N$5:$N$21,MATCH(Brukerregistrering!I96,'brukerregistrering-støtteark'!$M$5:$M$21,0)),0)*Brukerregistrering!O96</f>
        <v>0</v>
      </c>
      <c r="E97" s="39">
        <f ca="1">IFERROR(INDEX('brukerregistrering-støtteark'!$N$5:$N$21,MATCH(Brukerregistrering!J96,'brukerregistrering-støtteark'!$M$5:$M$21,0)),0)*Brukerregistrering!O96</f>
        <v>0</v>
      </c>
      <c r="F97" s="39">
        <f ca="1">IFERROR(INDEX('brukerregistrering-støtteark'!$N$5:$N$21,MATCH(Brukerregistrering!K96,'brukerregistrering-støtteark'!$M$5:$M$21,0)),0)*Brukerregistrering!O96</f>
        <v>0</v>
      </c>
      <c r="G97" s="39">
        <f ca="1">IFERROR(INDEX('brukerregistrering-støtteark'!$N$5:$N$21,MATCH(Brukerregistrering!L96,'brukerregistrering-støtteark'!$M$5:$M$21,0)),0)*Brukerregistrering!O96</f>
        <v>0</v>
      </c>
      <c r="H97" s="39">
        <f ca="1">IFERROR(INDEX('brukerregistrering-støtteark'!$N$5:$N$21,MATCH(Brukerregistrering!M96,'brukerregistrering-støtteark'!$M$5:$M$21,0)),0)*Brukerregistrering!O96</f>
        <v>0</v>
      </c>
      <c r="I97" s="40">
        <f t="shared" ca="1" si="2"/>
        <v>0</v>
      </c>
      <c r="J97" s="40">
        <f t="shared" ca="1" si="3"/>
        <v>0</v>
      </c>
    </row>
    <row r="98" spans="2:10">
      <c r="B98" s="85">
        <f>Brukerregistrering!C97</f>
        <v>0</v>
      </c>
      <c r="C98" s="38">
        <f>Brukerregistrering!H97</f>
        <v>0</v>
      </c>
      <c r="D98" s="41">
        <f ca="1">IFERROR(INDEX('brukerregistrering-støtteark'!$N$5:$N$21,MATCH(Brukerregistrering!I97,'brukerregistrering-støtteark'!$M$5:$M$21,0)),0)*Brukerregistrering!O97</f>
        <v>0</v>
      </c>
      <c r="E98" s="39">
        <f ca="1">IFERROR(INDEX('brukerregistrering-støtteark'!$N$5:$N$21,MATCH(Brukerregistrering!J97,'brukerregistrering-støtteark'!$M$5:$M$21,0)),0)*Brukerregistrering!O97</f>
        <v>0</v>
      </c>
      <c r="F98" s="39">
        <f ca="1">IFERROR(INDEX('brukerregistrering-støtteark'!$N$5:$N$21,MATCH(Brukerregistrering!K97,'brukerregistrering-støtteark'!$M$5:$M$21,0)),0)*Brukerregistrering!O97</f>
        <v>0</v>
      </c>
      <c r="G98" s="39">
        <f ca="1">IFERROR(INDEX('brukerregistrering-støtteark'!$N$5:$N$21,MATCH(Brukerregistrering!L97,'brukerregistrering-støtteark'!$M$5:$M$21,0)),0)*Brukerregistrering!O97</f>
        <v>0</v>
      </c>
      <c r="H98" s="39">
        <f ca="1">IFERROR(INDEX('brukerregistrering-støtteark'!$N$5:$N$21,MATCH(Brukerregistrering!M97,'brukerregistrering-støtteark'!$M$5:$M$21,0)),0)*Brukerregistrering!O97</f>
        <v>0</v>
      </c>
      <c r="I98" s="40">
        <f t="shared" ca="1" si="2"/>
        <v>0</v>
      </c>
      <c r="J98" s="40">
        <f t="shared" ca="1" si="3"/>
        <v>0</v>
      </c>
    </row>
    <row r="99" spans="2:10">
      <c r="B99" s="85">
        <f>Brukerregistrering!C98</f>
        <v>0</v>
      </c>
      <c r="C99" s="38">
        <f>Brukerregistrering!H98</f>
        <v>0</v>
      </c>
      <c r="D99" s="41">
        <f ca="1">IFERROR(INDEX('brukerregistrering-støtteark'!$N$5:$N$21,MATCH(Brukerregistrering!I98,'brukerregistrering-støtteark'!$M$5:$M$21,0)),0)*Brukerregistrering!O98</f>
        <v>0</v>
      </c>
      <c r="E99" s="39">
        <f ca="1">IFERROR(INDEX('brukerregistrering-støtteark'!$N$5:$N$21,MATCH(Brukerregistrering!J98,'brukerregistrering-støtteark'!$M$5:$M$21,0)),0)*Brukerregistrering!O98</f>
        <v>0</v>
      </c>
      <c r="F99" s="39">
        <f ca="1">IFERROR(INDEX('brukerregistrering-støtteark'!$N$5:$N$21,MATCH(Brukerregistrering!K98,'brukerregistrering-støtteark'!$M$5:$M$21,0)),0)*Brukerregistrering!O98</f>
        <v>0</v>
      </c>
      <c r="G99" s="39">
        <f ca="1">IFERROR(INDEX('brukerregistrering-støtteark'!$N$5:$N$21,MATCH(Brukerregistrering!L98,'brukerregistrering-støtteark'!$M$5:$M$21,0)),0)*Brukerregistrering!O98</f>
        <v>0</v>
      </c>
      <c r="H99" s="39">
        <f ca="1">IFERROR(INDEX('brukerregistrering-støtteark'!$N$5:$N$21,MATCH(Brukerregistrering!M98,'brukerregistrering-støtteark'!$M$5:$M$21,0)),0)*Brukerregistrering!O98</f>
        <v>0</v>
      </c>
      <c r="I99" s="40">
        <f t="shared" ca="1" si="2"/>
        <v>0</v>
      </c>
      <c r="J99" s="40">
        <f t="shared" ca="1" si="3"/>
        <v>0</v>
      </c>
    </row>
    <row r="100" spans="2:10">
      <c r="B100" s="85">
        <f>Brukerregistrering!C99</f>
        <v>0</v>
      </c>
      <c r="C100" s="38">
        <f>Brukerregistrering!H99</f>
        <v>0</v>
      </c>
      <c r="D100" s="41">
        <f ca="1">IFERROR(INDEX('brukerregistrering-støtteark'!$N$5:$N$21,MATCH(Brukerregistrering!I99,'brukerregistrering-støtteark'!$M$5:$M$21,0)),0)*Brukerregistrering!O99</f>
        <v>0</v>
      </c>
      <c r="E100" s="39">
        <f ca="1">IFERROR(INDEX('brukerregistrering-støtteark'!$N$5:$N$21,MATCH(Brukerregistrering!J99,'brukerregistrering-støtteark'!$M$5:$M$21,0)),0)*Brukerregistrering!O99</f>
        <v>0</v>
      </c>
      <c r="F100" s="39">
        <f ca="1">IFERROR(INDEX('brukerregistrering-støtteark'!$N$5:$N$21,MATCH(Brukerregistrering!K99,'brukerregistrering-støtteark'!$M$5:$M$21,0)),0)*Brukerregistrering!O99</f>
        <v>0</v>
      </c>
      <c r="G100" s="39">
        <f ca="1">IFERROR(INDEX('brukerregistrering-støtteark'!$N$5:$N$21,MATCH(Brukerregistrering!L99,'brukerregistrering-støtteark'!$M$5:$M$21,0)),0)*Brukerregistrering!O99</f>
        <v>0</v>
      </c>
      <c r="H100" s="39">
        <f ca="1">IFERROR(INDEX('brukerregistrering-støtteark'!$N$5:$N$21,MATCH(Brukerregistrering!M99,'brukerregistrering-støtteark'!$M$5:$M$21,0)),0)*Brukerregistrering!O99</f>
        <v>0</v>
      </c>
      <c r="I100" s="40">
        <f t="shared" ca="1" si="2"/>
        <v>0</v>
      </c>
      <c r="J100" s="40">
        <f t="shared" ca="1" si="3"/>
        <v>0</v>
      </c>
    </row>
    <row r="101" spans="2:10">
      <c r="B101" s="85">
        <f>Brukerregistrering!C100</f>
        <v>0</v>
      </c>
      <c r="C101" s="38">
        <f>Brukerregistrering!H100</f>
        <v>0</v>
      </c>
      <c r="D101" s="41">
        <f ca="1">IFERROR(INDEX('brukerregistrering-støtteark'!$N$5:$N$21,MATCH(Brukerregistrering!I100,'brukerregistrering-støtteark'!$M$5:$M$21,0)),0)*Brukerregistrering!O100</f>
        <v>0</v>
      </c>
      <c r="E101" s="39">
        <f ca="1">IFERROR(INDEX('brukerregistrering-støtteark'!$N$5:$N$21,MATCH(Brukerregistrering!J100,'brukerregistrering-støtteark'!$M$5:$M$21,0)),0)*Brukerregistrering!O100</f>
        <v>0</v>
      </c>
      <c r="F101" s="39">
        <f ca="1">IFERROR(INDEX('brukerregistrering-støtteark'!$N$5:$N$21,MATCH(Brukerregistrering!K100,'brukerregistrering-støtteark'!$M$5:$M$21,0)),0)*Brukerregistrering!O100</f>
        <v>0</v>
      </c>
      <c r="G101" s="39">
        <f ca="1">IFERROR(INDEX('brukerregistrering-støtteark'!$N$5:$N$21,MATCH(Brukerregistrering!L100,'brukerregistrering-støtteark'!$M$5:$M$21,0)),0)*Brukerregistrering!O100</f>
        <v>0</v>
      </c>
      <c r="H101" s="39">
        <f ca="1">IFERROR(INDEX('brukerregistrering-støtteark'!$N$5:$N$21,MATCH(Brukerregistrering!M100,'brukerregistrering-støtteark'!$M$5:$M$21,0)),0)*Brukerregistrering!O100</f>
        <v>0</v>
      </c>
      <c r="I101" s="40">
        <f t="shared" ca="1" si="2"/>
        <v>0</v>
      </c>
      <c r="J101" s="40">
        <f t="shared" ca="1" si="3"/>
        <v>0</v>
      </c>
    </row>
    <row r="102" spans="2:10">
      <c r="B102" s="85">
        <f>Brukerregistrering!C101</f>
        <v>0</v>
      </c>
      <c r="C102" s="38">
        <f>Brukerregistrering!H101</f>
        <v>0</v>
      </c>
      <c r="D102" s="41">
        <f ca="1">IFERROR(INDEX('brukerregistrering-støtteark'!$N$5:$N$21,MATCH(Brukerregistrering!I101,'brukerregistrering-støtteark'!$M$5:$M$21,0)),0)*Brukerregistrering!O101</f>
        <v>0</v>
      </c>
      <c r="E102" s="39">
        <f ca="1">IFERROR(INDEX('brukerregistrering-støtteark'!$N$5:$N$21,MATCH(Brukerregistrering!J101,'brukerregistrering-støtteark'!$M$5:$M$21,0)),0)*Brukerregistrering!O101</f>
        <v>0</v>
      </c>
      <c r="F102" s="39">
        <f ca="1">IFERROR(INDEX('brukerregistrering-støtteark'!$N$5:$N$21,MATCH(Brukerregistrering!K101,'brukerregistrering-støtteark'!$M$5:$M$21,0)),0)*Brukerregistrering!O101</f>
        <v>0</v>
      </c>
      <c r="G102" s="39">
        <f ca="1">IFERROR(INDEX('brukerregistrering-støtteark'!$N$5:$N$21,MATCH(Brukerregistrering!L101,'brukerregistrering-støtteark'!$M$5:$M$21,0)),0)*Brukerregistrering!O101</f>
        <v>0</v>
      </c>
      <c r="H102" s="39">
        <f ca="1">IFERROR(INDEX('brukerregistrering-støtteark'!$N$5:$N$21,MATCH(Brukerregistrering!M101,'brukerregistrering-støtteark'!$M$5:$M$21,0)),0)*Brukerregistrering!O101</f>
        <v>0</v>
      </c>
      <c r="I102" s="40">
        <f t="shared" ca="1" si="2"/>
        <v>0</v>
      </c>
      <c r="J102" s="40">
        <f t="shared" ca="1" si="3"/>
        <v>0</v>
      </c>
    </row>
    <row r="103" spans="2:10">
      <c r="B103" s="85">
        <f>Brukerregistrering!C102</f>
        <v>0</v>
      </c>
      <c r="C103" s="38">
        <f>Brukerregistrering!H102</f>
        <v>0</v>
      </c>
      <c r="D103" s="41">
        <f ca="1">IFERROR(INDEX('brukerregistrering-støtteark'!$N$5:$N$21,MATCH(Brukerregistrering!I102,'brukerregistrering-støtteark'!$M$5:$M$21,0)),0)*Brukerregistrering!O102</f>
        <v>0</v>
      </c>
      <c r="E103" s="39">
        <f ca="1">IFERROR(INDEX('brukerregistrering-støtteark'!$N$5:$N$21,MATCH(Brukerregistrering!J102,'brukerregistrering-støtteark'!$M$5:$M$21,0)),0)*Brukerregistrering!O102</f>
        <v>0</v>
      </c>
      <c r="F103" s="39">
        <f ca="1">IFERROR(INDEX('brukerregistrering-støtteark'!$N$5:$N$21,MATCH(Brukerregistrering!K102,'brukerregistrering-støtteark'!$M$5:$M$21,0)),0)*Brukerregistrering!O102</f>
        <v>0</v>
      </c>
      <c r="G103" s="39">
        <f ca="1">IFERROR(INDEX('brukerregistrering-støtteark'!$N$5:$N$21,MATCH(Brukerregistrering!L102,'brukerregistrering-støtteark'!$M$5:$M$21,0)),0)*Brukerregistrering!O102</f>
        <v>0</v>
      </c>
      <c r="H103" s="39">
        <f ca="1">IFERROR(INDEX('brukerregistrering-støtteark'!$N$5:$N$21,MATCH(Brukerregistrering!M102,'brukerregistrering-støtteark'!$M$5:$M$21,0)),0)*Brukerregistrering!O102</f>
        <v>0</v>
      </c>
      <c r="I103" s="40">
        <f t="shared" ca="1" si="2"/>
        <v>0</v>
      </c>
      <c r="J103" s="40">
        <f t="shared" ca="1" si="3"/>
        <v>0</v>
      </c>
    </row>
    <row r="104" spans="2:10">
      <c r="B104" s="85">
        <f>Brukerregistrering!C103</f>
        <v>0</v>
      </c>
      <c r="C104" s="38">
        <f>Brukerregistrering!H103</f>
        <v>0</v>
      </c>
      <c r="D104" s="41">
        <f ca="1">IFERROR(INDEX('brukerregistrering-støtteark'!$N$5:$N$21,MATCH(Brukerregistrering!I103,'brukerregistrering-støtteark'!$M$5:$M$21,0)),0)*Brukerregistrering!O103</f>
        <v>0</v>
      </c>
      <c r="E104" s="39">
        <f ca="1">IFERROR(INDEX('brukerregistrering-støtteark'!$N$5:$N$21,MATCH(Brukerregistrering!J103,'brukerregistrering-støtteark'!$M$5:$M$21,0)),0)*Brukerregistrering!O103</f>
        <v>0</v>
      </c>
      <c r="F104" s="39">
        <f ca="1">IFERROR(INDEX('brukerregistrering-støtteark'!$N$5:$N$21,MATCH(Brukerregistrering!K103,'brukerregistrering-støtteark'!$M$5:$M$21,0)),0)*Brukerregistrering!O103</f>
        <v>0</v>
      </c>
      <c r="G104" s="39">
        <f ca="1">IFERROR(INDEX('brukerregistrering-støtteark'!$N$5:$N$21,MATCH(Brukerregistrering!L103,'brukerregistrering-støtteark'!$M$5:$M$21,0)),0)*Brukerregistrering!O103</f>
        <v>0</v>
      </c>
      <c r="H104" s="39">
        <f ca="1">IFERROR(INDEX('brukerregistrering-støtteark'!$N$5:$N$21,MATCH(Brukerregistrering!M103,'brukerregistrering-støtteark'!$M$5:$M$21,0)),0)*Brukerregistrering!O103</f>
        <v>0</v>
      </c>
      <c r="I104" s="40">
        <f t="shared" ca="1" si="2"/>
        <v>0</v>
      </c>
      <c r="J104" s="40">
        <f t="shared" ca="1" si="3"/>
        <v>0</v>
      </c>
    </row>
    <row r="105" spans="2:10">
      <c r="B105" s="85">
        <f>Brukerregistrering!C104</f>
        <v>0</v>
      </c>
      <c r="C105" s="38">
        <f>Brukerregistrering!H104</f>
        <v>0</v>
      </c>
      <c r="D105" s="41">
        <f ca="1">IFERROR(INDEX('brukerregistrering-støtteark'!$N$5:$N$21,MATCH(Brukerregistrering!I104,'brukerregistrering-støtteark'!$M$5:$M$21,0)),0)*Brukerregistrering!O104</f>
        <v>0</v>
      </c>
      <c r="E105" s="39">
        <f ca="1">IFERROR(INDEX('brukerregistrering-støtteark'!$N$5:$N$21,MATCH(Brukerregistrering!J104,'brukerregistrering-støtteark'!$M$5:$M$21,0)),0)*Brukerregistrering!O104</f>
        <v>0</v>
      </c>
      <c r="F105" s="39">
        <f ca="1">IFERROR(INDEX('brukerregistrering-støtteark'!$N$5:$N$21,MATCH(Brukerregistrering!K104,'brukerregistrering-støtteark'!$M$5:$M$21,0)),0)*Brukerregistrering!O104</f>
        <v>0</v>
      </c>
      <c r="G105" s="39">
        <f ca="1">IFERROR(INDEX('brukerregistrering-støtteark'!$N$5:$N$21,MATCH(Brukerregistrering!L104,'brukerregistrering-støtteark'!$M$5:$M$21,0)),0)*Brukerregistrering!O104</f>
        <v>0</v>
      </c>
      <c r="H105" s="39">
        <f ca="1">IFERROR(INDEX('brukerregistrering-støtteark'!$N$5:$N$21,MATCH(Brukerregistrering!M104,'brukerregistrering-støtteark'!$M$5:$M$21,0)),0)*Brukerregistrering!O104</f>
        <v>0</v>
      </c>
      <c r="I105" s="40">
        <f t="shared" ca="1" si="2"/>
        <v>0</v>
      </c>
      <c r="J105" s="40">
        <f t="shared" ca="1" si="3"/>
        <v>0</v>
      </c>
    </row>
    <row r="106" spans="2:10">
      <c r="B106" s="85">
        <f>Brukerregistrering!C105</f>
        <v>0</v>
      </c>
      <c r="C106" s="38">
        <f>Brukerregistrering!H105</f>
        <v>0</v>
      </c>
      <c r="D106" s="41">
        <f ca="1">IFERROR(INDEX('brukerregistrering-støtteark'!$N$5:$N$21,MATCH(Brukerregistrering!I105,'brukerregistrering-støtteark'!$M$5:$M$21,0)),0)*Brukerregistrering!O105</f>
        <v>0</v>
      </c>
      <c r="E106" s="39">
        <f ca="1">IFERROR(INDEX('brukerregistrering-støtteark'!$N$5:$N$21,MATCH(Brukerregistrering!J105,'brukerregistrering-støtteark'!$M$5:$M$21,0)),0)*Brukerregistrering!O105</f>
        <v>0</v>
      </c>
      <c r="F106" s="39">
        <f ca="1">IFERROR(INDEX('brukerregistrering-støtteark'!$N$5:$N$21,MATCH(Brukerregistrering!K105,'brukerregistrering-støtteark'!$M$5:$M$21,0)),0)*Brukerregistrering!O105</f>
        <v>0</v>
      </c>
      <c r="G106" s="39">
        <f ca="1">IFERROR(INDEX('brukerregistrering-støtteark'!$N$5:$N$21,MATCH(Brukerregistrering!L105,'brukerregistrering-støtteark'!$M$5:$M$21,0)),0)*Brukerregistrering!O105</f>
        <v>0</v>
      </c>
      <c r="H106" s="39">
        <f ca="1">IFERROR(INDEX('brukerregistrering-støtteark'!$N$5:$N$21,MATCH(Brukerregistrering!M105,'brukerregistrering-støtteark'!$M$5:$M$21,0)),0)*Brukerregistrering!O105</f>
        <v>0</v>
      </c>
      <c r="I106" s="40">
        <f t="shared" ca="1" si="2"/>
        <v>0</v>
      </c>
      <c r="J106" s="40">
        <f t="shared" ca="1" si="3"/>
        <v>0</v>
      </c>
    </row>
    <row r="107" spans="2:10">
      <c r="B107" s="85">
        <f>Brukerregistrering!C106</f>
        <v>0</v>
      </c>
      <c r="C107" s="38">
        <f>Brukerregistrering!H106</f>
        <v>0</v>
      </c>
      <c r="D107" s="41">
        <f ca="1">IFERROR(INDEX('brukerregistrering-støtteark'!$N$5:$N$21,MATCH(Brukerregistrering!I106,'brukerregistrering-støtteark'!$M$5:$M$21,0)),0)*Brukerregistrering!O106</f>
        <v>0</v>
      </c>
      <c r="E107" s="39">
        <f ca="1">IFERROR(INDEX('brukerregistrering-støtteark'!$N$5:$N$21,MATCH(Brukerregistrering!J106,'brukerregistrering-støtteark'!$M$5:$M$21,0)),0)*Brukerregistrering!O106</f>
        <v>0</v>
      </c>
      <c r="F107" s="39">
        <f ca="1">IFERROR(INDEX('brukerregistrering-støtteark'!$N$5:$N$21,MATCH(Brukerregistrering!K106,'brukerregistrering-støtteark'!$M$5:$M$21,0)),0)*Brukerregistrering!O106</f>
        <v>0</v>
      </c>
      <c r="G107" s="39">
        <f ca="1">IFERROR(INDEX('brukerregistrering-støtteark'!$N$5:$N$21,MATCH(Brukerregistrering!L106,'brukerregistrering-støtteark'!$M$5:$M$21,0)),0)*Brukerregistrering!O106</f>
        <v>0</v>
      </c>
      <c r="H107" s="39">
        <f ca="1">IFERROR(INDEX('brukerregistrering-støtteark'!$N$5:$N$21,MATCH(Brukerregistrering!M106,'brukerregistrering-støtteark'!$M$5:$M$21,0)),0)*Brukerregistrering!O106</f>
        <v>0</v>
      </c>
      <c r="I107" s="40">
        <f t="shared" ca="1" si="2"/>
        <v>0</v>
      </c>
      <c r="J107" s="40">
        <f t="shared" ca="1" si="3"/>
        <v>0</v>
      </c>
    </row>
    <row r="108" spans="2:10">
      <c r="B108" s="85">
        <f>Brukerregistrering!C107</f>
        <v>0</v>
      </c>
      <c r="C108" s="38">
        <f>Brukerregistrering!H107</f>
        <v>0</v>
      </c>
      <c r="D108" s="41">
        <f ca="1">IFERROR(INDEX('brukerregistrering-støtteark'!$N$5:$N$21,MATCH(Brukerregistrering!I107,'brukerregistrering-støtteark'!$M$5:$M$21,0)),0)*Brukerregistrering!O107</f>
        <v>0</v>
      </c>
      <c r="E108" s="39">
        <f ca="1">IFERROR(INDEX('brukerregistrering-støtteark'!$N$5:$N$21,MATCH(Brukerregistrering!J107,'brukerregistrering-støtteark'!$M$5:$M$21,0)),0)*Brukerregistrering!O107</f>
        <v>0</v>
      </c>
      <c r="F108" s="39">
        <f ca="1">IFERROR(INDEX('brukerregistrering-støtteark'!$N$5:$N$21,MATCH(Brukerregistrering!K107,'brukerregistrering-støtteark'!$M$5:$M$21,0)),0)*Brukerregistrering!O107</f>
        <v>0</v>
      </c>
      <c r="G108" s="39">
        <f ca="1">IFERROR(INDEX('brukerregistrering-støtteark'!$N$5:$N$21,MATCH(Brukerregistrering!L107,'brukerregistrering-støtteark'!$M$5:$M$21,0)),0)*Brukerregistrering!O107</f>
        <v>0</v>
      </c>
      <c r="H108" s="39">
        <f ca="1">IFERROR(INDEX('brukerregistrering-støtteark'!$N$5:$N$21,MATCH(Brukerregistrering!M107,'brukerregistrering-støtteark'!$M$5:$M$21,0)),0)*Brukerregistrering!O107</f>
        <v>0</v>
      </c>
      <c r="I108" s="40">
        <f t="shared" ca="1" si="2"/>
        <v>0</v>
      </c>
      <c r="J108" s="40">
        <f t="shared" ca="1" si="3"/>
        <v>0</v>
      </c>
    </row>
    <row r="109" spans="2:10">
      <c r="B109" s="85">
        <f>Brukerregistrering!C108</f>
        <v>0</v>
      </c>
      <c r="C109" s="38">
        <f>Brukerregistrering!H108</f>
        <v>0</v>
      </c>
      <c r="D109" s="41">
        <f ca="1">IFERROR(INDEX('brukerregistrering-støtteark'!$N$5:$N$21,MATCH(Brukerregistrering!I108,'brukerregistrering-støtteark'!$M$5:$M$21,0)),0)*Brukerregistrering!O108</f>
        <v>0</v>
      </c>
      <c r="E109" s="39">
        <f ca="1">IFERROR(INDEX('brukerregistrering-støtteark'!$N$5:$N$21,MATCH(Brukerregistrering!J108,'brukerregistrering-støtteark'!$M$5:$M$21,0)),0)*Brukerregistrering!O108</f>
        <v>0</v>
      </c>
      <c r="F109" s="39">
        <f ca="1">IFERROR(INDEX('brukerregistrering-støtteark'!$N$5:$N$21,MATCH(Brukerregistrering!K108,'brukerregistrering-støtteark'!$M$5:$M$21,0)),0)*Brukerregistrering!O108</f>
        <v>0</v>
      </c>
      <c r="G109" s="39">
        <f ca="1">IFERROR(INDEX('brukerregistrering-støtteark'!$N$5:$N$21,MATCH(Brukerregistrering!L108,'brukerregistrering-støtteark'!$M$5:$M$21,0)),0)*Brukerregistrering!O108</f>
        <v>0</v>
      </c>
      <c r="H109" s="39">
        <f ca="1">IFERROR(INDEX('brukerregistrering-støtteark'!$N$5:$N$21,MATCH(Brukerregistrering!M108,'brukerregistrering-støtteark'!$M$5:$M$21,0)),0)*Brukerregistrering!O108</f>
        <v>0</v>
      </c>
      <c r="I109" s="40">
        <f t="shared" ca="1" si="2"/>
        <v>0</v>
      </c>
      <c r="J109" s="40">
        <f t="shared" ca="1" si="3"/>
        <v>0</v>
      </c>
    </row>
    <row r="110" spans="2:10">
      <c r="B110" s="85">
        <f>Brukerregistrering!C109</f>
        <v>0</v>
      </c>
      <c r="C110" s="38">
        <f>Brukerregistrering!H109</f>
        <v>0</v>
      </c>
      <c r="D110" s="41">
        <f ca="1">IFERROR(INDEX('brukerregistrering-støtteark'!$N$5:$N$21,MATCH(Brukerregistrering!I109,'brukerregistrering-støtteark'!$M$5:$M$21,0)),0)*Brukerregistrering!O109</f>
        <v>0</v>
      </c>
      <c r="E110" s="39">
        <f ca="1">IFERROR(INDEX('brukerregistrering-støtteark'!$N$5:$N$21,MATCH(Brukerregistrering!J109,'brukerregistrering-støtteark'!$M$5:$M$21,0)),0)*Brukerregistrering!O109</f>
        <v>0</v>
      </c>
      <c r="F110" s="39">
        <f ca="1">IFERROR(INDEX('brukerregistrering-støtteark'!$N$5:$N$21,MATCH(Brukerregistrering!K109,'brukerregistrering-støtteark'!$M$5:$M$21,0)),0)*Brukerregistrering!O109</f>
        <v>0</v>
      </c>
      <c r="G110" s="39">
        <f ca="1">IFERROR(INDEX('brukerregistrering-støtteark'!$N$5:$N$21,MATCH(Brukerregistrering!L109,'brukerregistrering-støtteark'!$M$5:$M$21,0)),0)*Brukerregistrering!O109</f>
        <v>0</v>
      </c>
      <c r="H110" s="39">
        <f ca="1">IFERROR(INDEX('brukerregistrering-støtteark'!$N$5:$N$21,MATCH(Brukerregistrering!M109,'brukerregistrering-støtteark'!$M$5:$M$21,0)),0)*Brukerregistrering!O109</f>
        <v>0</v>
      </c>
      <c r="I110" s="40">
        <f t="shared" ca="1" si="2"/>
        <v>0</v>
      </c>
      <c r="J110" s="40">
        <f t="shared" ca="1" si="3"/>
        <v>0</v>
      </c>
    </row>
    <row r="111" spans="2:10">
      <c r="B111" s="85">
        <f>Brukerregistrering!C110</f>
        <v>0</v>
      </c>
      <c r="C111" s="38">
        <f>Brukerregistrering!H110</f>
        <v>0</v>
      </c>
      <c r="D111" s="41">
        <f ca="1">IFERROR(INDEX('brukerregistrering-støtteark'!$N$5:$N$21,MATCH(Brukerregistrering!I110,'brukerregistrering-støtteark'!$M$5:$M$21,0)),0)*Brukerregistrering!O110</f>
        <v>0</v>
      </c>
      <c r="E111" s="39">
        <f ca="1">IFERROR(INDEX('brukerregistrering-støtteark'!$N$5:$N$21,MATCH(Brukerregistrering!J110,'brukerregistrering-støtteark'!$M$5:$M$21,0)),0)*Brukerregistrering!O110</f>
        <v>0</v>
      </c>
      <c r="F111" s="39">
        <f ca="1">IFERROR(INDEX('brukerregistrering-støtteark'!$N$5:$N$21,MATCH(Brukerregistrering!K110,'brukerregistrering-støtteark'!$M$5:$M$21,0)),0)*Brukerregistrering!O110</f>
        <v>0</v>
      </c>
      <c r="G111" s="39">
        <f ca="1">IFERROR(INDEX('brukerregistrering-støtteark'!$N$5:$N$21,MATCH(Brukerregistrering!L110,'brukerregistrering-støtteark'!$M$5:$M$21,0)),0)*Brukerregistrering!O110</f>
        <v>0</v>
      </c>
      <c r="H111" s="39">
        <f ca="1">IFERROR(INDEX('brukerregistrering-støtteark'!$N$5:$N$21,MATCH(Brukerregistrering!M110,'brukerregistrering-støtteark'!$M$5:$M$21,0)),0)*Brukerregistrering!O110</f>
        <v>0</v>
      </c>
      <c r="I111" s="40">
        <f t="shared" ca="1" si="2"/>
        <v>0</v>
      </c>
      <c r="J111" s="40">
        <f t="shared" ca="1" si="3"/>
        <v>0</v>
      </c>
    </row>
    <row r="112" spans="2:10">
      <c r="B112" s="85">
        <f>Brukerregistrering!C111</f>
        <v>0</v>
      </c>
      <c r="C112" s="38">
        <f>Brukerregistrering!H111</f>
        <v>0</v>
      </c>
      <c r="D112" s="41">
        <f ca="1">IFERROR(INDEX('brukerregistrering-støtteark'!$N$5:$N$21,MATCH(Brukerregistrering!I111,'brukerregistrering-støtteark'!$M$5:$M$21,0)),0)*Brukerregistrering!O111</f>
        <v>0</v>
      </c>
      <c r="E112" s="39">
        <f ca="1">IFERROR(INDEX('brukerregistrering-støtteark'!$N$5:$N$21,MATCH(Brukerregistrering!J111,'brukerregistrering-støtteark'!$M$5:$M$21,0)),0)*Brukerregistrering!O111</f>
        <v>0</v>
      </c>
      <c r="F112" s="39">
        <f ca="1">IFERROR(INDEX('brukerregistrering-støtteark'!$N$5:$N$21,MATCH(Brukerregistrering!K111,'brukerregistrering-støtteark'!$M$5:$M$21,0)),0)*Brukerregistrering!O111</f>
        <v>0</v>
      </c>
      <c r="G112" s="39">
        <f ca="1">IFERROR(INDEX('brukerregistrering-støtteark'!$N$5:$N$21,MATCH(Brukerregistrering!L111,'brukerregistrering-støtteark'!$M$5:$M$21,0)),0)*Brukerregistrering!O111</f>
        <v>0</v>
      </c>
      <c r="H112" s="39">
        <f ca="1">IFERROR(INDEX('brukerregistrering-støtteark'!$N$5:$N$21,MATCH(Brukerregistrering!M111,'brukerregistrering-støtteark'!$M$5:$M$21,0)),0)*Brukerregistrering!O111</f>
        <v>0</v>
      </c>
      <c r="I112" s="40">
        <f t="shared" ca="1" si="2"/>
        <v>0</v>
      </c>
      <c r="J112" s="40">
        <f t="shared" ca="1" si="3"/>
        <v>0</v>
      </c>
    </row>
    <row r="113" spans="2:10">
      <c r="B113" s="85">
        <f>Brukerregistrering!C112</f>
        <v>0</v>
      </c>
      <c r="C113" s="38">
        <f>Brukerregistrering!H112</f>
        <v>0</v>
      </c>
      <c r="D113" s="41">
        <f ca="1">IFERROR(INDEX('brukerregistrering-støtteark'!$N$5:$N$21,MATCH(Brukerregistrering!I112,'brukerregistrering-støtteark'!$M$5:$M$21,0)),0)*Brukerregistrering!O112</f>
        <v>0</v>
      </c>
      <c r="E113" s="39">
        <f ca="1">IFERROR(INDEX('brukerregistrering-støtteark'!$N$5:$N$21,MATCH(Brukerregistrering!J112,'brukerregistrering-støtteark'!$M$5:$M$21,0)),0)*Brukerregistrering!O112</f>
        <v>0</v>
      </c>
      <c r="F113" s="39">
        <f ca="1">IFERROR(INDEX('brukerregistrering-støtteark'!$N$5:$N$21,MATCH(Brukerregistrering!K112,'brukerregistrering-støtteark'!$M$5:$M$21,0)),0)*Brukerregistrering!O112</f>
        <v>0</v>
      </c>
      <c r="G113" s="39">
        <f ca="1">IFERROR(INDEX('brukerregistrering-støtteark'!$N$5:$N$21,MATCH(Brukerregistrering!L112,'brukerregistrering-støtteark'!$M$5:$M$21,0)),0)*Brukerregistrering!O112</f>
        <v>0</v>
      </c>
      <c r="H113" s="39">
        <f ca="1">IFERROR(INDEX('brukerregistrering-støtteark'!$N$5:$N$21,MATCH(Brukerregistrering!M112,'brukerregistrering-støtteark'!$M$5:$M$21,0)),0)*Brukerregistrering!O112</f>
        <v>0</v>
      </c>
      <c r="I113" s="40">
        <f t="shared" ca="1" si="2"/>
        <v>0</v>
      </c>
      <c r="J113" s="40">
        <f t="shared" ca="1" si="3"/>
        <v>0</v>
      </c>
    </row>
    <row r="114" spans="2:10">
      <c r="B114" s="85">
        <f>Brukerregistrering!C113</f>
        <v>0</v>
      </c>
      <c r="C114" s="38">
        <f>Brukerregistrering!H113</f>
        <v>0</v>
      </c>
      <c r="D114" s="41">
        <f ca="1">IFERROR(INDEX('brukerregistrering-støtteark'!$N$5:$N$21,MATCH(Brukerregistrering!I113,'brukerregistrering-støtteark'!$M$5:$M$21,0)),0)*Brukerregistrering!O113</f>
        <v>0</v>
      </c>
      <c r="E114" s="39">
        <f ca="1">IFERROR(INDEX('brukerregistrering-støtteark'!$N$5:$N$21,MATCH(Brukerregistrering!J113,'brukerregistrering-støtteark'!$M$5:$M$21,0)),0)*Brukerregistrering!O113</f>
        <v>0</v>
      </c>
      <c r="F114" s="39">
        <f ca="1">IFERROR(INDEX('brukerregistrering-støtteark'!$N$5:$N$21,MATCH(Brukerregistrering!K113,'brukerregistrering-støtteark'!$M$5:$M$21,0)),0)*Brukerregistrering!O113</f>
        <v>0</v>
      </c>
      <c r="G114" s="39">
        <f ca="1">IFERROR(INDEX('brukerregistrering-støtteark'!$N$5:$N$21,MATCH(Brukerregistrering!L113,'brukerregistrering-støtteark'!$M$5:$M$21,0)),0)*Brukerregistrering!O113</f>
        <v>0</v>
      </c>
      <c r="H114" s="39">
        <f ca="1">IFERROR(INDEX('brukerregistrering-støtteark'!$N$5:$N$21,MATCH(Brukerregistrering!M113,'brukerregistrering-støtteark'!$M$5:$M$21,0)),0)*Brukerregistrering!O113</f>
        <v>0</v>
      </c>
      <c r="I114" s="40">
        <f t="shared" ca="1" si="2"/>
        <v>0</v>
      </c>
      <c r="J114" s="40">
        <f t="shared" ca="1" si="3"/>
        <v>0</v>
      </c>
    </row>
    <row r="115" spans="2:10">
      <c r="B115" s="85">
        <f>Brukerregistrering!C114</f>
        <v>0</v>
      </c>
      <c r="C115" s="38">
        <f>Brukerregistrering!H114</f>
        <v>0</v>
      </c>
      <c r="D115" s="41">
        <f ca="1">IFERROR(INDEX('brukerregistrering-støtteark'!$N$5:$N$21,MATCH(Brukerregistrering!I114,'brukerregistrering-støtteark'!$M$5:$M$21,0)),0)*Brukerregistrering!O114</f>
        <v>0</v>
      </c>
      <c r="E115" s="39">
        <f ca="1">IFERROR(INDEX('brukerregistrering-støtteark'!$N$5:$N$21,MATCH(Brukerregistrering!J114,'brukerregistrering-støtteark'!$M$5:$M$21,0)),0)*Brukerregistrering!O114</f>
        <v>0</v>
      </c>
      <c r="F115" s="39">
        <f ca="1">IFERROR(INDEX('brukerregistrering-støtteark'!$N$5:$N$21,MATCH(Brukerregistrering!K114,'brukerregistrering-støtteark'!$M$5:$M$21,0)),0)*Brukerregistrering!O114</f>
        <v>0</v>
      </c>
      <c r="G115" s="39">
        <f ca="1">IFERROR(INDEX('brukerregistrering-støtteark'!$N$5:$N$21,MATCH(Brukerregistrering!L114,'brukerregistrering-støtteark'!$M$5:$M$21,0)),0)*Brukerregistrering!O114</f>
        <v>0</v>
      </c>
      <c r="H115" s="39">
        <f ca="1">IFERROR(INDEX('brukerregistrering-støtteark'!$N$5:$N$21,MATCH(Brukerregistrering!M114,'brukerregistrering-støtteark'!$M$5:$M$21,0)),0)*Brukerregistrering!O114</f>
        <v>0</v>
      </c>
      <c r="I115" s="40">
        <f t="shared" ca="1" si="2"/>
        <v>0</v>
      </c>
      <c r="J115" s="40">
        <f t="shared" ca="1" si="3"/>
        <v>0</v>
      </c>
    </row>
    <row r="116" spans="2:10">
      <c r="B116" s="85">
        <f>Brukerregistrering!C115</f>
        <v>0</v>
      </c>
      <c r="C116" s="38">
        <f>Brukerregistrering!H115</f>
        <v>0</v>
      </c>
      <c r="D116" s="41">
        <f ca="1">IFERROR(INDEX('brukerregistrering-støtteark'!$N$5:$N$21,MATCH(Brukerregistrering!I115,'brukerregistrering-støtteark'!$M$5:$M$21,0)),0)*Brukerregistrering!O115</f>
        <v>0</v>
      </c>
      <c r="E116" s="39">
        <f ca="1">IFERROR(INDEX('brukerregistrering-støtteark'!$N$5:$N$21,MATCH(Brukerregistrering!J115,'brukerregistrering-støtteark'!$M$5:$M$21,0)),0)*Brukerregistrering!O115</f>
        <v>0</v>
      </c>
      <c r="F116" s="39">
        <f ca="1">IFERROR(INDEX('brukerregistrering-støtteark'!$N$5:$N$21,MATCH(Brukerregistrering!K115,'brukerregistrering-støtteark'!$M$5:$M$21,0)),0)*Brukerregistrering!O115</f>
        <v>0</v>
      </c>
      <c r="G116" s="39">
        <f ca="1">IFERROR(INDEX('brukerregistrering-støtteark'!$N$5:$N$21,MATCH(Brukerregistrering!L115,'brukerregistrering-støtteark'!$M$5:$M$21,0)),0)*Brukerregistrering!O115</f>
        <v>0</v>
      </c>
      <c r="H116" s="39">
        <f ca="1">IFERROR(INDEX('brukerregistrering-støtteark'!$N$5:$N$21,MATCH(Brukerregistrering!M115,'brukerregistrering-støtteark'!$M$5:$M$21,0)),0)*Brukerregistrering!O115</f>
        <v>0</v>
      </c>
      <c r="I116" s="40">
        <f t="shared" ca="1" si="2"/>
        <v>0</v>
      </c>
      <c r="J116" s="40">
        <f t="shared" ca="1" si="3"/>
        <v>0</v>
      </c>
    </row>
    <row r="117" spans="2:10">
      <c r="B117" s="85">
        <f>Brukerregistrering!C116</f>
        <v>0</v>
      </c>
      <c r="C117" s="38">
        <f>Brukerregistrering!H116</f>
        <v>0</v>
      </c>
      <c r="D117" s="41">
        <f ca="1">IFERROR(INDEX('brukerregistrering-støtteark'!$N$5:$N$21,MATCH(Brukerregistrering!I116,'brukerregistrering-støtteark'!$M$5:$M$21,0)),0)*Brukerregistrering!O116</f>
        <v>0</v>
      </c>
      <c r="E117" s="39">
        <f ca="1">IFERROR(INDEX('brukerregistrering-støtteark'!$N$5:$N$21,MATCH(Brukerregistrering!J116,'brukerregistrering-støtteark'!$M$5:$M$21,0)),0)*Brukerregistrering!O116</f>
        <v>0</v>
      </c>
      <c r="F117" s="39">
        <f ca="1">IFERROR(INDEX('brukerregistrering-støtteark'!$N$5:$N$21,MATCH(Brukerregistrering!K116,'brukerregistrering-støtteark'!$M$5:$M$21,0)),0)*Brukerregistrering!O116</f>
        <v>0</v>
      </c>
      <c r="G117" s="39">
        <f ca="1">IFERROR(INDEX('brukerregistrering-støtteark'!$N$5:$N$21,MATCH(Brukerregistrering!L116,'brukerregistrering-støtteark'!$M$5:$M$21,0)),0)*Brukerregistrering!O116</f>
        <v>0</v>
      </c>
      <c r="H117" s="39">
        <f ca="1">IFERROR(INDEX('brukerregistrering-støtteark'!$N$5:$N$21,MATCH(Brukerregistrering!M116,'brukerregistrering-støtteark'!$M$5:$M$21,0)),0)*Brukerregistrering!O116</f>
        <v>0</v>
      </c>
      <c r="I117" s="40">
        <f t="shared" ca="1" si="2"/>
        <v>0</v>
      </c>
      <c r="J117" s="40">
        <f t="shared" ca="1" si="3"/>
        <v>0</v>
      </c>
    </row>
    <row r="118" spans="2:10">
      <c r="B118" s="85">
        <f>Brukerregistrering!C117</f>
        <v>0</v>
      </c>
      <c r="C118" s="38">
        <f>Brukerregistrering!H117</f>
        <v>0</v>
      </c>
      <c r="D118" s="41">
        <f ca="1">IFERROR(INDEX('brukerregistrering-støtteark'!$N$5:$N$21,MATCH(Brukerregistrering!I117,'brukerregistrering-støtteark'!$M$5:$M$21,0)),0)*Brukerregistrering!O117</f>
        <v>0</v>
      </c>
      <c r="E118" s="39">
        <f ca="1">IFERROR(INDEX('brukerregistrering-støtteark'!$N$5:$N$21,MATCH(Brukerregistrering!J117,'brukerregistrering-støtteark'!$M$5:$M$21,0)),0)*Brukerregistrering!O117</f>
        <v>0</v>
      </c>
      <c r="F118" s="39">
        <f ca="1">IFERROR(INDEX('brukerregistrering-støtteark'!$N$5:$N$21,MATCH(Brukerregistrering!K117,'brukerregistrering-støtteark'!$M$5:$M$21,0)),0)*Brukerregistrering!O117</f>
        <v>0</v>
      </c>
      <c r="G118" s="39">
        <f ca="1">IFERROR(INDEX('brukerregistrering-støtteark'!$N$5:$N$21,MATCH(Brukerregistrering!L117,'brukerregistrering-støtteark'!$M$5:$M$21,0)),0)*Brukerregistrering!O117</f>
        <v>0</v>
      </c>
      <c r="H118" s="39">
        <f ca="1">IFERROR(INDEX('brukerregistrering-støtteark'!$N$5:$N$21,MATCH(Brukerregistrering!M117,'brukerregistrering-støtteark'!$M$5:$M$21,0)),0)*Brukerregistrering!O117</f>
        <v>0</v>
      </c>
      <c r="I118" s="40">
        <f t="shared" ca="1" si="2"/>
        <v>0</v>
      </c>
      <c r="J118" s="40">
        <f t="shared" ca="1" si="3"/>
        <v>0</v>
      </c>
    </row>
    <row r="119" spans="2:10">
      <c r="B119" s="85">
        <f>Brukerregistrering!C118</f>
        <v>0</v>
      </c>
      <c r="C119" s="38">
        <f>Brukerregistrering!H118</f>
        <v>0</v>
      </c>
      <c r="D119" s="41">
        <f ca="1">IFERROR(INDEX('brukerregistrering-støtteark'!$N$5:$N$21,MATCH(Brukerregistrering!I118,'brukerregistrering-støtteark'!$M$5:$M$21,0)),0)*Brukerregistrering!O118</f>
        <v>0</v>
      </c>
      <c r="E119" s="39">
        <f ca="1">IFERROR(INDEX('brukerregistrering-støtteark'!$N$5:$N$21,MATCH(Brukerregistrering!J118,'brukerregistrering-støtteark'!$M$5:$M$21,0)),0)*Brukerregistrering!O118</f>
        <v>0</v>
      </c>
      <c r="F119" s="39">
        <f ca="1">IFERROR(INDEX('brukerregistrering-støtteark'!$N$5:$N$21,MATCH(Brukerregistrering!K118,'brukerregistrering-støtteark'!$M$5:$M$21,0)),0)*Brukerregistrering!O118</f>
        <v>0</v>
      </c>
      <c r="G119" s="39">
        <f ca="1">IFERROR(INDEX('brukerregistrering-støtteark'!$N$5:$N$21,MATCH(Brukerregistrering!L118,'brukerregistrering-støtteark'!$M$5:$M$21,0)),0)*Brukerregistrering!O118</f>
        <v>0</v>
      </c>
      <c r="H119" s="39">
        <f ca="1">IFERROR(INDEX('brukerregistrering-støtteark'!$N$5:$N$21,MATCH(Brukerregistrering!M118,'brukerregistrering-støtteark'!$M$5:$M$21,0)),0)*Brukerregistrering!O118</f>
        <v>0</v>
      </c>
      <c r="I119" s="40">
        <f t="shared" ca="1" si="2"/>
        <v>0</v>
      </c>
      <c r="J119" s="40">
        <f t="shared" ca="1" si="3"/>
        <v>0</v>
      </c>
    </row>
    <row r="120" spans="2:10">
      <c r="B120" s="85">
        <f>Brukerregistrering!C119</f>
        <v>0</v>
      </c>
      <c r="C120" s="38">
        <f>Brukerregistrering!H119</f>
        <v>0</v>
      </c>
      <c r="D120" s="41">
        <f ca="1">IFERROR(INDEX('brukerregistrering-støtteark'!$N$5:$N$21,MATCH(Brukerregistrering!I119,'brukerregistrering-støtteark'!$M$5:$M$21,0)),0)*Brukerregistrering!O119</f>
        <v>0</v>
      </c>
      <c r="E120" s="39">
        <f ca="1">IFERROR(INDEX('brukerregistrering-støtteark'!$N$5:$N$21,MATCH(Brukerregistrering!J119,'brukerregistrering-støtteark'!$M$5:$M$21,0)),0)*Brukerregistrering!O119</f>
        <v>0</v>
      </c>
      <c r="F120" s="39">
        <f ca="1">IFERROR(INDEX('brukerregistrering-støtteark'!$N$5:$N$21,MATCH(Brukerregistrering!K119,'brukerregistrering-støtteark'!$M$5:$M$21,0)),0)*Brukerregistrering!O119</f>
        <v>0</v>
      </c>
      <c r="G120" s="39">
        <f ca="1">IFERROR(INDEX('brukerregistrering-støtteark'!$N$5:$N$21,MATCH(Brukerregistrering!L119,'brukerregistrering-støtteark'!$M$5:$M$21,0)),0)*Brukerregistrering!O119</f>
        <v>0</v>
      </c>
      <c r="H120" s="39">
        <f ca="1">IFERROR(INDEX('brukerregistrering-støtteark'!$N$5:$N$21,MATCH(Brukerregistrering!M119,'brukerregistrering-støtteark'!$M$5:$M$21,0)),0)*Brukerregistrering!O119</f>
        <v>0</v>
      </c>
      <c r="I120" s="40">
        <f t="shared" ca="1" si="2"/>
        <v>0</v>
      </c>
      <c r="J120" s="40">
        <f t="shared" ca="1" si="3"/>
        <v>0</v>
      </c>
    </row>
    <row r="121" spans="2:10">
      <c r="B121" s="85">
        <f>Brukerregistrering!C120</f>
        <v>0</v>
      </c>
      <c r="C121" s="38">
        <f>Brukerregistrering!H120</f>
        <v>0</v>
      </c>
      <c r="D121" s="41">
        <f ca="1">IFERROR(INDEX('brukerregistrering-støtteark'!$N$5:$N$21,MATCH(Brukerregistrering!I120,'brukerregistrering-støtteark'!$M$5:$M$21,0)),0)*Brukerregistrering!O120</f>
        <v>0</v>
      </c>
      <c r="E121" s="39">
        <f ca="1">IFERROR(INDEX('brukerregistrering-støtteark'!$N$5:$N$21,MATCH(Brukerregistrering!J120,'brukerregistrering-støtteark'!$M$5:$M$21,0)),0)*Brukerregistrering!O120</f>
        <v>0</v>
      </c>
      <c r="F121" s="39">
        <f ca="1">IFERROR(INDEX('brukerregistrering-støtteark'!$N$5:$N$21,MATCH(Brukerregistrering!K120,'brukerregistrering-støtteark'!$M$5:$M$21,0)),0)*Brukerregistrering!O120</f>
        <v>0</v>
      </c>
      <c r="G121" s="39">
        <f ca="1">IFERROR(INDEX('brukerregistrering-støtteark'!$N$5:$N$21,MATCH(Brukerregistrering!L120,'brukerregistrering-støtteark'!$M$5:$M$21,0)),0)*Brukerregistrering!O120</f>
        <v>0</v>
      </c>
      <c r="H121" s="39">
        <f ca="1">IFERROR(INDEX('brukerregistrering-støtteark'!$N$5:$N$21,MATCH(Brukerregistrering!M120,'brukerregistrering-støtteark'!$M$5:$M$21,0)),0)*Brukerregistrering!O120</f>
        <v>0</v>
      </c>
      <c r="I121" s="40">
        <f t="shared" ca="1" si="2"/>
        <v>0</v>
      </c>
      <c r="J121" s="40">
        <f t="shared" ca="1" si="3"/>
        <v>0</v>
      </c>
    </row>
    <row r="122" spans="2:10">
      <c r="B122" s="85">
        <f>Brukerregistrering!C121</f>
        <v>0</v>
      </c>
      <c r="C122" s="38">
        <f>Brukerregistrering!H121</f>
        <v>0</v>
      </c>
      <c r="D122" s="41">
        <f ca="1">IFERROR(INDEX('brukerregistrering-støtteark'!$N$5:$N$21,MATCH(Brukerregistrering!I121,'brukerregistrering-støtteark'!$M$5:$M$21,0)),0)*Brukerregistrering!O121</f>
        <v>0</v>
      </c>
      <c r="E122" s="39">
        <f ca="1">IFERROR(INDEX('brukerregistrering-støtteark'!$N$5:$N$21,MATCH(Brukerregistrering!J121,'brukerregistrering-støtteark'!$M$5:$M$21,0)),0)*Brukerregistrering!O121</f>
        <v>0</v>
      </c>
      <c r="F122" s="39">
        <f ca="1">IFERROR(INDEX('brukerregistrering-støtteark'!$N$5:$N$21,MATCH(Brukerregistrering!K121,'brukerregistrering-støtteark'!$M$5:$M$21,0)),0)*Brukerregistrering!O121</f>
        <v>0</v>
      </c>
      <c r="G122" s="39">
        <f ca="1">IFERROR(INDEX('brukerregistrering-støtteark'!$N$5:$N$21,MATCH(Brukerregistrering!L121,'brukerregistrering-støtteark'!$M$5:$M$21,0)),0)*Brukerregistrering!O121</f>
        <v>0</v>
      </c>
      <c r="H122" s="39">
        <f ca="1">IFERROR(INDEX('brukerregistrering-støtteark'!$N$5:$N$21,MATCH(Brukerregistrering!M121,'brukerregistrering-støtteark'!$M$5:$M$21,0)),0)*Brukerregistrering!O121</f>
        <v>0</v>
      </c>
      <c r="I122" s="40">
        <f t="shared" ca="1" si="2"/>
        <v>0</v>
      </c>
      <c r="J122" s="40">
        <f t="shared" ca="1" si="3"/>
        <v>0</v>
      </c>
    </row>
    <row r="123" spans="2:10">
      <c r="B123" s="85">
        <f>Brukerregistrering!C122</f>
        <v>0</v>
      </c>
      <c r="C123" s="38">
        <f>Brukerregistrering!H122</f>
        <v>0</v>
      </c>
      <c r="D123" s="41">
        <f ca="1">IFERROR(INDEX('brukerregistrering-støtteark'!$N$5:$N$21,MATCH(Brukerregistrering!I122,'brukerregistrering-støtteark'!$M$5:$M$21,0)),0)*Brukerregistrering!O122</f>
        <v>0</v>
      </c>
      <c r="E123" s="39">
        <f ca="1">IFERROR(INDEX('brukerregistrering-støtteark'!$N$5:$N$21,MATCH(Brukerregistrering!J122,'brukerregistrering-støtteark'!$M$5:$M$21,0)),0)*Brukerregistrering!O122</f>
        <v>0</v>
      </c>
      <c r="F123" s="39">
        <f ca="1">IFERROR(INDEX('brukerregistrering-støtteark'!$N$5:$N$21,MATCH(Brukerregistrering!K122,'brukerregistrering-støtteark'!$M$5:$M$21,0)),0)*Brukerregistrering!O122</f>
        <v>0</v>
      </c>
      <c r="G123" s="39">
        <f ca="1">IFERROR(INDEX('brukerregistrering-støtteark'!$N$5:$N$21,MATCH(Brukerregistrering!L122,'brukerregistrering-støtteark'!$M$5:$M$21,0)),0)*Brukerregistrering!O122</f>
        <v>0</v>
      </c>
      <c r="H123" s="39">
        <f ca="1">IFERROR(INDEX('brukerregistrering-støtteark'!$N$5:$N$21,MATCH(Brukerregistrering!M122,'brukerregistrering-støtteark'!$M$5:$M$21,0)),0)*Brukerregistrering!O122</f>
        <v>0</v>
      </c>
      <c r="I123" s="40">
        <f t="shared" ca="1" si="2"/>
        <v>0</v>
      </c>
      <c r="J123" s="40">
        <f t="shared" ca="1" si="3"/>
        <v>0</v>
      </c>
    </row>
    <row r="124" spans="2:10">
      <c r="B124" s="85">
        <f>Brukerregistrering!C123</f>
        <v>0</v>
      </c>
      <c r="C124" s="38">
        <f>Brukerregistrering!H123</f>
        <v>0</v>
      </c>
      <c r="D124" s="41">
        <f ca="1">IFERROR(INDEX('brukerregistrering-støtteark'!$N$5:$N$21,MATCH(Brukerregistrering!I123,'brukerregistrering-støtteark'!$M$5:$M$21,0)),0)*Brukerregistrering!O123</f>
        <v>0</v>
      </c>
      <c r="E124" s="39">
        <f ca="1">IFERROR(INDEX('brukerregistrering-støtteark'!$N$5:$N$21,MATCH(Brukerregistrering!J123,'brukerregistrering-støtteark'!$M$5:$M$21,0)),0)*Brukerregistrering!O123</f>
        <v>0</v>
      </c>
      <c r="F124" s="39">
        <f ca="1">IFERROR(INDEX('brukerregistrering-støtteark'!$N$5:$N$21,MATCH(Brukerregistrering!K123,'brukerregistrering-støtteark'!$M$5:$M$21,0)),0)*Brukerregistrering!O123</f>
        <v>0</v>
      </c>
      <c r="G124" s="39">
        <f ca="1">IFERROR(INDEX('brukerregistrering-støtteark'!$N$5:$N$21,MATCH(Brukerregistrering!L123,'brukerregistrering-støtteark'!$M$5:$M$21,0)),0)*Brukerregistrering!O123</f>
        <v>0</v>
      </c>
      <c r="H124" s="39">
        <f ca="1">IFERROR(INDEX('brukerregistrering-støtteark'!$N$5:$N$21,MATCH(Brukerregistrering!M123,'brukerregistrering-støtteark'!$M$5:$M$21,0)),0)*Brukerregistrering!O123</f>
        <v>0</v>
      </c>
      <c r="I124" s="40">
        <f t="shared" ca="1" si="2"/>
        <v>0</v>
      </c>
      <c r="J124" s="40">
        <f t="shared" ca="1" si="3"/>
        <v>0</v>
      </c>
    </row>
    <row r="125" spans="2:10">
      <c r="B125" s="85">
        <f>Brukerregistrering!C124</f>
        <v>0</v>
      </c>
      <c r="C125" s="38">
        <f>Brukerregistrering!H124</f>
        <v>0</v>
      </c>
      <c r="D125" s="41">
        <f ca="1">IFERROR(INDEX('brukerregistrering-støtteark'!$N$5:$N$21,MATCH(Brukerregistrering!I124,'brukerregistrering-støtteark'!$M$5:$M$21,0)),0)*Brukerregistrering!O124</f>
        <v>0</v>
      </c>
      <c r="E125" s="39">
        <f ca="1">IFERROR(INDEX('brukerregistrering-støtteark'!$N$5:$N$21,MATCH(Brukerregistrering!J124,'brukerregistrering-støtteark'!$M$5:$M$21,0)),0)*Brukerregistrering!O124</f>
        <v>0</v>
      </c>
      <c r="F125" s="39">
        <f ca="1">IFERROR(INDEX('brukerregistrering-støtteark'!$N$5:$N$21,MATCH(Brukerregistrering!K124,'brukerregistrering-støtteark'!$M$5:$M$21,0)),0)*Brukerregistrering!O124</f>
        <v>0</v>
      </c>
      <c r="G125" s="39">
        <f ca="1">IFERROR(INDEX('brukerregistrering-støtteark'!$N$5:$N$21,MATCH(Brukerregistrering!L124,'brukerregistrering-støtteark'!$M$5:$M$21,0)),0)*Brukerregistrering!O124</f>
        <v>0</v>
      </c>
      <c r="H125" s="39">
        <f ca="1">IFERROR(INDEX('brukerregistrering-støtteark'!$N$5:$N$21,MATCH(Brukerregistrering!M124,'brukerregistrering-støtteark'!$M$5:$M$21,0)),0)*Brukerregistrering!O124</f>
        <v>0</v>
      </c>
      <c r="I125" s="40">
        <f t="shared" ca="1" si="2"/>
        <v>0</v>
      </c>
      <c r="J125" s="40">
        <f t="shared" ca="1" si="3"/>
        <v>0</v>
      </c>
    </row>
    <row r="126" spans="2:10">
      <c r="B126" s="85">
        <f>Brukerregistrering!C125</f>
        <v>0</v>
      </c>
      <c r="C126" s="38">
        <f>Brukerregistrering!H125</f>
        <v>0</v>
      </c>
      <c r="D126" s="41">
        <f ca="1">IFERROR(INDEX('brukerregistrering-støtteark'!$N$5:$N$21,MATCH(Brukerregistrering!I125,'brukerregistrering-støtteark'!$M$5:$M$21,0)),0)*Brukerregistrering!O125</f>
        <v>0</v>
      </c>
      <c r="E126" s="39">
        <f ca="1">IFERROR(INDEX('brukerregistrering-støtteark'!$N$5:$N$21,MATCH(Brukerregistrering!J125,'brukerregistrering-støtteark'!$M$5:$M$21,0)),0)*Brukerregistrering!O125</f>
        <v>0</v>
      </c>
      <c r="F126" s="39">
        <f ca="1">IFERROR(INDEX('brukerregistrering-støtteark'!$N$5:$N$21,MATCH(Brukerregistrering!K125,'brukerregistrering-støtteark'!$M$5:$M$21,0)),0)*Brukerregistrering!O125</f>
        <v>0</v>
      </c>
      <c r="G126" s="39">
        <f ca="1">IFERROR(INDEX('brukerregistrering-støtteark'!$N$5:$N$21,MATCH(Brukerregistrering!L125,'brukerregistrering-støtteark'!$M$5:$M$21,0)),0)*Brukerregistrering!O125</f>
        <v>0</v>
      </c>
      <c r="H126" s="39">
        <f ca="1">IFERROR(INDEX('brukerregistrering-støtteark'!$N$5:$N$21,MATCH(Brukerregistrering!M125,'brukerregistrering-støtteark'!$M$5:$M$21,0)),0)*Brukerregistrering!O125</f>
        <v>0</v>
      </c>
      <c r="I126" s="40">
        <f t="shared" ca="1" si="2"/>
        <v>0</v>
      </c>
      <c r="J126" s="40">
        <f t="shared" ca="1" si="3"/>
        <v>0</v>
      </c>
    </row>
    <row r="127" spans="2:10">
      <c r="B127" s="85">
        <f>Brukerregistrering!C126</f>
        <v>0</v>
      </c>
      <c r="C127" s="38">
        <f>Brukerregistrering!H126</f>
        <v>0</v>
      </c>
      <c r="D127" s="41">
        <f ca="1">IFERROR(INDEX('brukerregistrering-støtteark'!$N$5:$N$21,MATCH(Brukerregistrering!I126,'brukerregistrering-støtteark'!$M$5:$M$21,0)),0)*Brukerregistrering!O126</f>
        <v>0</v>
      </c>
      <c r="E127" s="39">
        <f ca="1">IFERROR(INDEX('brukerregistrering-støtteark'!$N$5:$N$21,MATCH(Brukerregistrering!J126,'brukerregistrering-støtteark'!$M$5:$M$21,0)),0)*Brukerregistrering!O126</f>
        <v>0</v>
      </c>
      <c r="F127" s="39">
        <f ca="1">IFERROR(INDEX('brukerregistrering-støtteark'!$N$5:$N$21,MATCH(Brukerregistrering!K126,'brukerregistrering-støtteark'!$M$5:$M$21,0)),0)*Brukerregistrering!O126</f>
        <v>0</v>
      </c>
      <c r="G127" s="39">
        <f ca="1">IFERROR(INDEX('brukerregistrering-støtteark'!$N$5:$N$21,MATCH(Brukerregistrering!L126,'brukerregistrering-støtteark'!$M$5:$M$21,0)),0)*Brukerregistrering!O126</f>
        <v>0</v>
      </c>
      <c r="H127" s="39">
        <f ca="1">IFERROR(INDEX('brukerregistrering-støtteark'!$N$5:$N$21,MATCH(Brukerregistrering!M126,'brukerregistrering-støtteark'!$M$5:$M$21,0)),0)*Brukerregistrering!O126</f>
        <v>0</v>
      </c>
      <c r="I127" s="40">
        <f t="shared" ca="1" si="2"/>
        <v>0</v>
      </c>
      <c r="J127" s="40">
        <f t="shared" ca="1" si="3"/>
        <v>0</v>
      </c>
    </row>
    <row r="128" spans="2:10">
      <c r="B128" s="85">
        <f>Brukerregistrering!C127</f>
        <v>0</v>
      </c>
      <c r="C128" s="38">
        <f>Brukerregistrering!H127</f>
        <v>0</v>
      </c>
      <c r="D128" s="41">
        <f ca="1">IFERROR(INDEX('brukerregistrering-støtteark'!$N$5:$N$21,MATCH(Brukerregistrering!I127,'brukerregistrering-støtteark'!$M$5:$M$21,0)),0)*Brukerregistrering!O127</f>
        <v>0</v>
      </c>
      <c r="E128" s="39">
        <f ca="1">IFERROR(INDEX('brukerregistrering-støtteark'!$N$5:$N$21,MATCH(Brukerregistrering!J127,'brukerregistrering-støtteark'!$M$5:$M$21,0)),0)*Brukerregistrering!O127</f>
        <v>0</v>
      </c>
      <c r="F128" s="39">
        <f ca="1">IFERROR(INDEX('brukerregistrering-støtteark'!$N$5:$N$21,MATCH(Brukerregistrering!K127,'brukerregistrering-støtteark'!$M$5:$M$21,0)),0)*Brukerregistrering!O127</f>
        <v>0</v>
      </c>
      <c r="G128" s="39">
        <f ca="1">IFERROR(INDEX('brukerregistrering-støtteark'!$N$5:$N$21,MATCH(Brukerregistrering!L127,'brukerregistrering-støtteark'!$M$5:$M$21,0)),0)*Brukerregistrering!O127</f>
        <v>0</v>
      </c>
      <c r="H128" s="39">
        <f ca="1">IFERROR(INDEX('brukerregistrering-støtteark'!$N$5:$N$21,MATCH(Brukerregistrering!M127,'brukerregistrering-støtteark'!$M$5:$M$21,0)),0)*Brukerregistrering!O127</f>
        <v>0</v>
      </c>
      <c r="I128" s="40">
        <f t="shared" ca="1" si="2"/>
        <v>0</v>
      </c>
      <c r="J128" s="40">
        <f t="shared" ca="1" si="3"/>
        <v>0</v>
      </c>
    </row>
    <row r="129" spans="2:10">
      <c r="B129" s="85">
        <f>Brukerregistrering!C128</f>
        <v>0</v>
      </c>
      <c r="C129" s="38">
        <f>Brukerregistrering!H128</f>
        <v>0</v>
      </c>
      <c r="D129" s="41">
        <f ca="1">IFERROR(INDEX('brukerregistrering-støtteark'!$N$5:$N$21,MATCH(Brukerregistrering!I128,'brukerregistrering-støtteark'!$M$5:$M$21,0)),0)*Brukerregistrering!O128</f>
        <v>0</v>
      </c>
      <c r="E129" s="39">
        <f ca="1">IFERROR(INDEX('brukerregistrering-støtteark'!$N$5:$N$21,MATCH(Brukerregistrering!J128,'brukerregistrering-støtteark'!$M$5:$M$21,0)),0)*Brukerregistrering!O128</f>
        <v>0</v>
      </c>
      <c r="F129" s="39">
        <f ca="1">IFERROR(INDEX('brukerregistrering-støtteark'!$N$5:$N$21,MATCH(Brukerregistrering!K128,'brukerregistrering-støtteark'!$M$5:$M$21,0)),0)*Brukerregistrering!O128</f>
        <v>0</v>
      </c>
      <c r="G129" s="39">
        <f ca="1">IFERROR(INDEX('brukerregistrering-støtteark'!$N$5:$N$21,MATCH(Brukerregistrering!L128,'brukerregistrering-støtteark'!$M$5:$M$21,0)),0)*Brukerregistrering!O128</f>
        <v>0</v>
      </c>
      <c r="H129" s="39">
        <f ca="1">IFERROR(INDEX('brukerregistrering-støtteark'!$N$5:$N$21,MATCH(Brukerregistrering!M128,'brukerregistrering-støtteark'!$M$5:$M$21,0)),0)*Brukerregistrering!O128</f>
        <v>0</v>
      </c>
      <c r="I129" s="40">
        <f t="shared" ca="1" si="2"/>
        <v>0</v>
      </c>
      <c r="J129" s="40">
        <f t="shared" ca="1" si="3"/>
        <v>0</v>
      </c>
    </row>
    <row r="130" spans="2:10">
      <c r="B130" s="85">
        <f>Brukerregistrering!C129</f>
        <v>0</v>
      </c>
      <c r="C130" s="38">
        <f>Brukerregistrering!H129</f>
        <v>0</v>
      </c>
      <c r="D130" s="41">
        <f ca="1">IFERROR(INDEX('brukerregistrering-støtteark'!$N$5:$N$21,MATCH(Brukerregistrering!I129,'brukerregistrering-støtteark'!$M$5:$M$21,0)),0)*Brukerregistrering!O129</f>
        <v>0</v>
      </c>
      <c r="E130" s="39">
        <f ca="1">IFERROR(INDEX('brukerregistrering-støtteark'!$N$5:$N$21,MATCH(Brukerregistrering!J129,'brukerregistrering-støtteark'!$M$5:$M$21,0)),0)*Brukerregistrering!O129</f>
        <v>0</v>
      </c>
      <c r="F130" s="39">
        <f ca="1">IFERROR(INDEX('brukerregistrering-støtteark'!$N$5:$N$21,MATCH(Brukerregistrering!K129,'brukerregistrering-støtteark'!$M$5:$M$21,0)),0)*Brukerregistrering!O129</f>
        <v>0</v>
      </c>
      <c r="G130" s="39">
        <f ca="1">IFERROR(INDEX('brukerregistrering-støtteark'!$N$5:$N$21,MATCH(Brukerregistrering!L129,'brukerregistrering-støtteark'!$M$5:$M$21,0)),0)*Brukerregistrering!O129</f>
        <v>0</v>
      </c>
      <c r="H130" s="39">
        <f ca="1">IFERROR(INDEX('brukerregistrering-støtteark'!$N$5:$N$21,MATCH(Brukerregistrering!M129,'brukerregistrering-støtteark'!$M$5:$M$21,0)),0)*Brukerregistrering!O129</f>
        <v>0</v>
      </c>
      <c r="I130" s="40">
        <f t="shared" ca="1" si="2"/>
        <v>0</v>
      </c>
      <c r="J130" s="40">
        <f t="shared" ca="1" si="3"/>
        <v>0</v>
      </c>
    </row>
    <row r="131" spans="2:10">
      <c r="B131" s="85">
        <f>Brukerregistrering!C130</f>
        <v>0</v>
      </c>
      <c r="C131" s="38">
        <f>Brukerregistrering!H130</f>
        <v>0</v>
      </c>
      <c r="D131" s="41">
        <f ca="1">IFERROR(INDEX('brukerregistrering-støtteark'!$N$5:$N$21,MATCH(Brukerregistrering!I130,'brukerregistrering-støtteark'!$M$5:$M$21,0)),0)*Brukerregistrering!O130</f>
        <v>0</v>
      </c>
      <c r="E131" s="39">
        <f ca="1">IFERROR(INDEX('brukerregistrering-støtteark'!$N$5:$N$21,MATCH(Brukerregistrering!J130,'brukerregistrering-støtteark'!$M$5:$M$21,0)),0)*Brukerregistrering!O130</f>
        <v>0</v>
      </c>
      <c r="F131" s="39">
        <f ca="1">IFERROR(INDEX('brukerregistrering-støtteark'!$N$5:$N$21,MATCH(Brukerregistrering!K130,'brukerregistrering-støtteark'!$M$5:$M$21,0)),0)*Brukerregistrering!O130</f>
        <v>0</v>
      </c>
      <c r="G131" s="39">
        <f ca="1">IFERROR(INDEX('brukerregistrering-støtteark'!$N$5:$N$21,MATCH(Brukerregistrering!L130,'brukerregistrering-støtteark'!$M$5:$M$21,0)),0)*Brukerregistrering!O130</f>
        <v>0</v>
      </c>
      <c r="H131" s="39">
        <f ca="1">IFERROR(INDEX('brukerregistrering-støtteark'!$N$5:$N$21,MATCH(Brukerregistrering!M130,'brukerregistrering-støtteark'!$M$5:$M$21,0)),0)*Brukerregistrering!O130</f>
        <v>0</v>
      </c>
      <c r="I131" s="40">
        <f t="shared" ca="1" si="2"/>
        <v>0</v>
      </c>
      <c r="J131" s="40">
        <f t="shared" ca="1" si="3"/>
        <v>0</v>
      </c>
    </row>
    <row r="132" spans="2:10">
      <c r="B132" s="85">
        <f>Brukerregistrering!C131</f>
        <v>0</v>
      </c>
      <c r="C132" s="38">
        <f>Brukerregistrering!H131</f>
        <v>0</v>
      </c>
      <c r="D132" s="41">
        <f ca="1">IFERROR(INDEX('brukerregistrering-støtteark'!$N$5:$N$21,MATCH(Brukerregistrering!I131,'brukerregistrering-støtteark'!$M$5:$M$21,0)),0)*Brukerregistrering!O131</f>
        <v>0</v>
      </c>
      <c r="E132" s="39">
        <f ca="1">IFERROR(INDEX('brukerregistrering-støtteark'!$N$5:$N$21,MATCH(Brukerregistrering!J131,'brukerregistrering-støtteark'!$M$5:$M$21,0)),0)*Brukerregistrering!O131</f>
        <v>0</v>
      </c>
      <c r="F132" s="39">
        <f ca="1">IFERROR(INDEX('brukerregistrering-støtteark'!$N$5:$N$21,MATCH(Brukerregistrering!K131,'brukerregistrering-støtteark'!$M$5:$M$21,0)),0)*Brukerregistrering!O131</f>
        <v>0</v>
      </c>
      <c r="G132" s="39">
        <f ca="1">IFERROR(INDEX('brukerregistrering-støtteark'!$N$5:$N$21,MATCH(Brukerregistrering!L131,'brukerregistrering-støtteark'!$M$5:$M$21,0)),0)*Brukerregistrering!O131</f>
        <v>0</v>
      </c>
      <c r="H132" s="39">
        <f ca="1">IFERROR(INDEX('brukerregistrering-støtteark'!$N$5:$N$21,MATCH(Brukerregistrering!M131,'brukerregistrering-støtteark'!$M$5:$M$21,0)),0)*Brukerregistrering!O131</f>
        <v>0</v>
      </c>
      <c r="I132" s="40">
        <f t="shared" ca="1" si="2"/>
        <v>0</v>
      </c>
      <c r="J132" s="40">
        <f t="shared" ca="1" si="3"/>
        <v>0</v>
      </c>
    </row>
    <row r="133" spans="2:10">
      <c r="B133" s="85">
        <f>Brukerregistrering!C132</f>
        <v>0</v>
      </c>
      <c r="C133" s="38">
        <f>Brukerregistrering!H132</f>
        <v>0</v>
      </c>
      <c r="D133" s="41">
        <f ca="1">IFERROR(INDEX('brukerregistrering-støtteark'!$N$5:$N$21,MATCH(Brukerregistrering!I132,'brukerregistrering-støtteark'!$M$5:$M$21,0)),0)*Brukerregistrering!O132</f>
        <v>0</v>
      </c>
      <c r="E133" s="39">
        <f ca="1">IFERROR(INDEX('brukerregistrering-støtteark'!$N$5:$N$21,MATCH(Brukerregistrering!J132,'brukerregistrering-støtteark'!$M$5:$M$21,0)),0)*Brukerregistrering!O132</f>
        <v>0</v>
      </c>
      <c r="F133" s="39">
        <f ca="1">IFERROR(INDEX('brukerregistrering-støtteark'!$N$5:$N$21,MATCH(Brukerregistrering!K132,'brukerregistrering-støtteark'!$M$5:$M$21,0)),0)*Brukerregistrering!O132</f>
        <v>0</v>
      </c>
      <c r="G133" s="39">
        <f ca="1">IFERROR(INDEX('brukerregistrering-støtteark'!$N$5:$N$21,MATCH(Brukerregistrering!L132,'brukerregistrering-støtteark'!$M$5:$M$21,0)),0)*Brukerregistrering!O132</f>
        <v>0</v>
      </c>
      <c r="H133" s="39">
        <f ca="1">IFERROR(INDEX('brukerregistrering-støtteark'!$N$5:$N$21,MATCH(Brukerregistrering!M132,'brukerregistrering-støtteark'!$M$5:$M$21,0)),0)*Brukerregistrering!O132</f>
        <v>0</v>
      </c>
      <c r="I133" s="40">
        <f t="shared" ca="1" si="2"/>
        <v>0</v>
      </c>
      <c r="J133" s="40">
        <f t="shared" ca="1" si="3"/>
        <v>0</v>
      </c>
    </row>
    <row r="134" spans="2:10">
      <c r="B134" s="85">
        <f>Brukerregistrering!C133</f>
        <v>0</v>
      </c>
      <c r="C134" s="38">
        <f>Brukerregistrering!H133</f>
        <v>0</v>
      </c>
      <c r="D134" s="41">
        <f ca="1">IFERROR(INDEX('brukerregistrering-støtteark'!$N$5:$N$21,MATCH(Brukerregistrering!I133,'brukerregistrering-støtteark'!$M$5:$M$21,0)),0)*Brukerregistrering!O133</f>
        <v>0</v>
      </c>
      <c r="E134" s="39">
        <f ca="1">IFERROR(INDEX('brukerregistrering-støtteark'!$N$5:$N$21,MATCH(Brukerregistrering!J133,'brukerregistrering-støtteark'!$M$5:$M$21,0)),0)*Brukerregistrering!O133</f>
        <v>0</v>
      </c>
      <c r="F134" s="39">
        <f ca="1">IFERROR(INDEX('brukerregistrering-støtteark'!$N$5:$N$21,MATCH(Brukerregistrering!K133,'brukerregistrering-støtteark'!$M$5:$M$21,0)),0)*Brukerregistrering!O133</f>
        <v>0</v>
      </c>
      <c r="G134" s="39">
        <f ca="1">IFERROR(INDEX('brukerregistrering-støtteark'!$N$5:$N$21,MATCH(Brukerregistrering!L133,'brukerregistrering-støtteark'!$M$5:$M$21,0)),0)*Brukerregistrering!O133</f>
        <v>0</v>
      </c>
      <c r="H134" s="39">
        <f ca="1">IFERROR(INDEX('brukerregistrering-støtteark'!$N$5:$N$21,MATCH(Brukerregistrering!M133,'brukerregistrering-støtteark'!$M$5:$M$21,0)),0)*Brukerregistrering!O133</f>
        <v>0</v>
      </c>
      <c r="I134" s="40">
        <f t="shared" ca="1" si="2"/>
        <v>0</v>
      </c>
      <c r="J134" s="40">
        <f t="shared" ca="1" si="3"/>
        <v>0</v>
      </c>
    </row>
    <row r="135" spans="2:10">
      <c r="B135" s="85">
        <f>Brukerregistrering!C134</f>
        <v>0</v>
      </c>
      <c r="C135" s="38">
        <f>Brukerregistrering!H134</f>
        <v>0</v>
      </c>
      <c r="D135" s="41">
        <f ca="1">IFERROR(INDEX('brukerregistrering-støtteark'!$N$5:$N$21,MATCH(Brukerregistrering!I134,'brukerregistrering-støtteark'!$M$5:$M$21,0)),0)*Brukerregistrering!O134</f>
        <v>0</v>
      </c>
      <c r="E135" s="39">
        <f ca="1">IFERROR(INDEX('brukerregistrering-støtteark'!$N$5:$N$21,MATCH(Brukerregistrering!J134,'brukerregistrering-støtteark'!$M$5:$M$21,0)),0)*Brukerregistrering!O134</f>
        <v>0</v>
      </c>
      <c r="F135" s="39">
        <f ca="1">IFERROR(INDEX('brukerregistrering-støtteark'!$N$5:$N$21,MATCH(Brukerregistrering!K134,'brukerregistrering-støtteark'!$M$5:$M$21,0)),0)*Brukerregistrering!O134</f>
        <v>0</v>
      </c>
      <c r="G135" s="39">
        <f ca="1">IFERROR(INDEX('brukerregistrering-støtteark'!$N$5:$N$21,MATCH(Brukerregistrering!L134,'brukerregistrering-støtteark'!$M$5:$M$21,0)),0)*Brukerregistrering!O134</f>
        <v>0</v>
      </c>
      <c r="H135" s="39">
        <f ca="1">IFERROR(INDEX('brukerregistrering-støtteark'!$N$5:$N$21,MATCH(Brukerregistrering!M134,'brukerregistrering-støtteark'!$M$5:$M$21,0)),0)*Brukerregistrering!O134</f>
        <v>0</v>
      </c>
      <c r="I135" s="40">
        <f t="shared" ca="1" si="2"/>
        <v>0</v>
      </c>
      <c r="J135" s="40">
        <f t="shared" ca="1" si="3"/>
        <v>0</v>
      </c>
    </row>
    <row r="136" spans="2:10">
      <c r="B136" s="85">
        <f>Brukerregistrering!C135</f>
        <v>0</v>
      </c>
      <c r="C136" s="38">
        <f>Brukerregistrering!H135</f>
        <v>0</v>
      </c>
      <c r="D136" s="41">
        <f ca="1">IFERROR(INDEX('brukerregistrering-støtteark'!$N$5:$N$21,MATCH(Brukerregistrering!I135,'brukerregistrering-støtteark'!$M$5:$M$21,0)),0)*Brukerregistrering!O135</f>
        <v>0</v>
      </c>
      <c r="E136" s="39">
        <f ca="1">IFERROR(INDEX('brukerregistrering-støtteark'!$N$5:$N$21,MATCH(Brukerregistrering!J135,'brukerregistrering-støtteark'!$M$5:$M$21,0)),0)*Brukerregistrering!O135</f>
        <v>0</v>
      </c>
      <c r="F136" s="39">
        <f ca="1">IFERROR(INDEX('brukerregistrering-støtteark'!$N$5:$N$21,MATCH(Brukerregistrering!K135,'brukerregistrering-støtteark'!$M$5:$M$21,0)),0)*Brukerregistrering!O135</f>
        <v>0</v>
      </c>
      <c r="G136" s="39">
        <f ca="1">IFERROR(INDEX('brukerregistrering-støtteark'!$N$5:$N$21,MATCH(Brukerregistrering!L135,'brukerregistrering-støtteark'!$M$5:$M$21,0)),0)*Brukerregistrering!O135</f>
        <v>0</v>
      </c>
      <c r="H136" s="39">
        <f ca="1">IFERROR(INDEX('brukerregistrering-støtteark'!$N$5:$N$21,MATCH(Brukerregistrering!M135,'brukerregistrering-støtteark'!$M$5:$M$21,0)),0)*Brukerregistrering!O135</f>
        <v>0</v>
      </c>
      <c r="I136" s="40">
        <f t="shared" ca="1" si="2"/>
        <v>0</v>
      </c>
      <c r="J136" s="40">
        <f t="shared" ca="1" si="3"/>
        <v>0</v>
      </c>
    </row>
    <row r="137" spans="2:10">
      <c r="B137" s="85">
        <f>Brukerregistrering!C136</f>
        <v>0</v>
      </c>
      <c r="C137" s="38">
        <f>Brukerregistrering!H136</f>
        <v>0</v>
      </c>
      <c r="D137" s="41">
        <f ca="1">IFERROR(INDEX('brukerregistrering-støtteark'!$N$5:$N$21,MATCH(Brukerregistrering!I136,'brukerregistrering-støtteark'!$M$5:$M$21,0)),0)*Brukerregistrering!O136</f>
        <v>0</v>
      </c>
      <c r="E137" s="39">
        <f ca="1">IFERROR(INDEX('brukerregistrering-støtteark'!$N$5:$N$21,MATCH(Brukerregistrering!J136,'brukerregistrering-støtteark'!$M$5:$M$21,0)),0)*Brukerregistrering!O136</f>
        <v>0</v>
      </c>
      <c r="F137" s="39">
        <f ca="1">IFERROR(INDEX('brukerregistrering-støtteark'!$N$5:$N$21,MATCH(Brukerregistrering!K136,'brukerregistrering-støtteark'!$M$5:$M$21,0)),0)*Brukerregistrering!O136</f>
        <v>0</v>
      </c>
      <c r="G137" s="39">
        <f ca="1">IFERROR(INDEX('brukerregistrering-støtteark'!$N$5:$N$21,MATCH(Brukerregistrering!L136,'brukerregistrering-støtteark'!$M$5:$M$21,0)),0)*Brukerregistrering!O136</f>
        <v>0</v>
      </c>
      <c r="H137" s="39">
        <f ca="1">IFERROR(INDEX('brukerregistrering-støtteark'!$N$5:$N$21,MATCH(Brukerregistrering!M136,'brukerregistrering-støtteark'!$M$5:$M$21,0)),0)*Brukerregistrering!O136</f>
        <v>0</v>
      </c>
      <c r="I137" s="40">
        <f t="shared" ref="I137:I200" ca="1" si="4">SUM(D137:H137)</f>
        <v>0</v>
      </c>
      <c r="J137" s="40">
        <f t="shared" ref="J137:J200" ca="1" si="5">I137</f>
        <v>0</v>
      </c>
    </row>
    <row r="138" spans="2:10">
      <c r="B138" s="85">
        <f>Brukerregistrering!C137</f>
        <v>0</v>
      </c>
      <c r="C138" s="38">
        <f>Brukerregistrering!H137</f>
        <v>0</v>
      </c>
      <c r="D138" s="41">
        <f ca="1">IFERROR(INDEX('brukerregistrering-støtteark'!$N$5:$N$21,MATCH(Brukerregistrering!I137,'brukerregistrering-støtteark'!$M$5:$M$21,0)),0)*Brukerregistrering!O137</f>
        <v>0</v>
      </c>
      <c r="E138" s="39">
        <f ca="1">IFERROR(INDEX('brukerregistrering-støtteark'!$N$5:$N$21,MATCH(Brukerregistrering!J137,'brukerregistrering-støtteark'!$M$5:$M$21,0)),0)*Brukerregistrering!O137</f>
        <v>0</v>
      </c>
      <c r="F138" s="39">
        <f ca="1">IFERROR(INDEX('brukerregistrering-støtteark'!$N$5:$N$21,MATCH(Brukerregistrering!K137,'brukerregistrering-støtteark'!$M$5:$M$21,0)),0)*Brukerregistrering!O137</f>
        <v>0</v>
      </c>
      <c r="G138" s="39">
        <f ca="1">IFERROR(INDEX('brukerregistrering-støtteark'!$N$5:$N$21,MATCH(Brukerregistrering!L137,'brukerregistrering-støtteark'!$M$5:$M$21,0)),0)*Brukerregistrering!O137</f>
        <v>0</v>
      </c>
      <c r="H138" s="39">
        <f ca="1">IFERROR(INDEX('brukerregistrering-støtteark'!$N$5:$N$21,MATCH(Brukerregistrering!M137,'brukerregistrering-støtteark'!$M$5:$M$21,0)),0)*Brukerregistrering!O137</f>
        <v>0</v>
      </c>
      <c r="I138" s="40">
        <f t="shared" ca="1" si="4"/>
        <v>0</v>
      </c>
      <c r="J138" s="40">
        <f t="shared" ca="1" si="5"/>
        <v>0</v>
      </c>
    </row>
    <row r="139" spans="2:10">
      <c r="B139" s="85">
        <f>Brukerregistrering!C138</f>
        <v>0</v>
      </c>
      <c r="C139" s="38">
        <f>Brukerregistrering!H138</f>
        <v>0</v>
      </c>
      <c r="D139" s="41">
        <f ca="1">IFERROR(INDEX('brukerregistrering-støtteark'!$N$5:$N$21,MATCH(Brukerregistrering!I138,'brukerregistrering-støtteark'!$M$5:$M$21,0)),0)*Brukerregistrering!O138</f>
        <v>0</v>
      </c>
      <c r="E139" s="39">
        <f ca="1">IFERROR(INDEX('brukerregistrering-støtteark'!$N$5:$N$21,MATCH(Brukerregistrering!J138,'brukerregistrering-støtteark'!$M$5:$M$21,0)),0)*Brukerregistrering!O138</f>
        <v>0</v>
      </c>
      <c r="F139" s="39">
        <f ca="1">IFERROR(INDEX('brukerregistrering-støtteark'!$N$5:$N$21,MATCH(Brukerregistrering!K138,'brukerregistrering-støtteark'!$M$5:$M$21,0)),0)*Brukerregistrering!O138</f>
        <v>0</v>
      </c>
      <c r="G139" s="39">
        <f ca="1">IFERROR(INDEX('brukerregistrering-støtteark'!$N$5:$N$21,MATCH(Brukerregistrering!L138,'brukerregistrering-støtteark'!$M$5:$M$21,0)),0)*Brukerregistrering!O138</f>
        <v>0</v>
      </c>
      <c r="H139" s="39">
        <f ca="1">IFERROR(INDEX('brukerregistrering-støtteark'!$N$5:$N$21,MATCH(Brukerregistrering!M138,'brukerregistrering-støtteark'!$M$5:$M$21,0)),0)*Brukerregistrering!O138</f>
        <v>0</v>
      </c>
      <c r="I139" s="40">
        <f t="shared" ca="1" si="4"/>
        <v>0</v>
      </c>
      <c r="J139" s="40">
        <f t="shared" ca="1" si="5"/>
        <v>0</v>
      </c>
    </row>
    <row r="140" spans="2:10">
      <c r="B140" s="85">
        <f>Brukerregistrering!C139</f>
        <v>0</v>
      </c>
      <c r="C140" s="38">
        <f>Brukerregistrering!H139</f>
        <v>0</v>
      </c>
      <c r="D140" s="41">
        <f ca="1">IFERROR(INDEX('brukerregistrering-støtteark'!$N$5:$N$21,MATCH(Brukerregistrering!I139,'brukerregistrering-støtteark'!$M$5:$M$21,0)),0)*Brukerregistrering!O139</f>
        <v>0</v>
      </c>
      <c r="E140" s="39">
        <f ca="1">IFERROR(INDEX('brukerregistrering-støtteark'!$N$5:$N$21,MATCH(Brukerregistrering!J139,'brukerregistrering-støtteark'!$M$5:$M$21,0)),0)*Brukerregistrering!O139</f>
        <v>0</v>
      </c>
      <c r="F140" s="39">
        <f ca="1">IFERROR(INDEX('brukerregistrering-støtteark'!$N$5:$N$21,MATCH(Brukerregistrering!K139,'brukerregistrering-støtteark'!$M$5:$M$21,0)),0)*Brukerregistrering!O139</f>
        <v>0</v>
      </c>
      <c r="G140" s="39">
        <f ca="1">IFERROR(INDEX('brukerregistrering-støtteark'!$N$5:$N$21,MATCH(Brukerregistrering!L139,'brukerregistrering-støtteark'!$M$5:$M$21,0)),0)*Brukerregistrering!O139</f>
        <v>0</v>
      </c>
      <c r="H140" s="39">
        <f ca="1">IFERROR(INDEX('brukerregistrering-støtteark'!$N$5:$N$21,MATCH(Brukerregistrering!M139,'brukerregistrering-støtteark'!$M$5:$M$21,0)),0)*Brukerregistrering!O139</f>
        <v>0</v>
      </c>
      <c r="I140" s="40">
        <f t="shared" ca="1" si="4"/>
        <v>0</v>
      </c>
      <c r="J140" s="40">
        <f t="shared" ca="1" si="5"/>
        <v>0</v>
      </c>
    </row>
    <row r="141" spans="2:10">
      <c r="B141" s="85">
        <f>Brukerregistrering!C140</f>
        <v>0</v>
      </c>
      <c r="C141" s="38">
        <f>Brukerregistrering!H140</f>
        <v>0</v>
      </c>
      <c r="D141" s="41">
        <f ca="1">IFERROR(INDEX('brukerregistrering-støtteark'!$N$5:$N$21,MATCH(Brukerregistrering!I140,'brukerregistrering-støtteark'!$M$5:$M$21,0)),0)*Brukerregistrering!O140</f>
        <v>0</v>
      </c>
      <c r="E141" s="39">
        <f ca="1">IFERROR(INDEX('brukerregistrering-støtteark'!$N$5:$N$21,MATCH(Brukerregistrering!J140,'brukerregistrering-støtteark'!$M$5:$M$21,0)),0)*Brukerregistrering!O140</f>
        <v>0</v>
      </c>
      <c r="F141" s="39">
        <f ca="1">IFERROR(INDEX('brukerregistrering-støtteark'!$N$5:$N$21,MATCH(Brukerregistrering!K140,'brukerregistrering-støtteark'!$M$5:$M$21,0)),0)*Brukerregistrering!O140</f>
        <v>0</v>
      </c>
      <c r="G141" s="39">
        <f ca="1">IFERROR(INDEX('brukerregistrering-støtteark'!$N$5:$N$21,MATCH(Brukerregistrering!L140,'brukerregistrering-støtteark'!$M$5:$M$21,0)),0)*Brukerregistrering!O140</f>
        <v>0</v>
      </c>
      <c r="H141" s="39">
        <f ca="1">IFERROR(INDEX('brukerregistrering-støtteark'!$N$5:$N$21,MATCH(Brukerregistrering!M140,'brukerregistrering-støtteark'!$M$5:$M$21,0)),0)*Brukerregistrering!O140</f>
        <v>0</v>
      </c>
      <c r="I141" s="40">
        <f t="shared" ca="1" si="4"/>
        <v>0</v>
      </c>
      <c r="J141" s="40">
        <f t="shared" ca="1" si="5"/>
        <v>0</v>
      </c>
    </row>
    <row r="142" spans="2:10">
      <c r="B142" s="85">
        <f>Brukerregistrering!C141</f>
        <v>0</v>
      </c>
      <c r="C142" s="38">
        <f>Brukerregistrering!H141</f>
        <v>0</v>
      </c>
      <c r="D142" s="41">
        <f ca="1">IFERROR(INDEX('brukerregistrering-støtteark'!$N$5:$N$21,MATCH(Brukerregistrering!I141,'brukerregistrering-støtteark'!$M$5:$M$21,0)),0)*Brukerregistrering!O141</f>
        <v>0</v>
      </c>
      <c r="E142" s="39">
        <f ca="1">IFERROR(INDEX('brukerregistrering-støtteark'!$N$5:$N$21,MATCH(Brukerregistrering!J141,'brukerregistrering-støtteark'!$M$5:$M$21,0)),0)*Brukerregistrering!O141</f>
        <v>0</v>
      </c>
      <c r="F142" s="39">
        <f ca="1">IFERROR(INDEX('brukerregistrering-støtteark'!$N$5:$N$21,MATCH(Brukerregistrering!K141,'brukerregistrering-støtteark'!$M$5:$M$21,0)),0)*Brukerregistrering!O141</f>
        <v>0</v>
      </c>
      <c r="G142" s="39">
        <f ca="1">IFERROR(INDEX('brukerregistrering-støtteark'!$N$5:$N$21,MATCH(Brukerregistrering!L141,'brukerregistrering-støtteark'!$M$5:$M$21,0)),0)*Brukerregistrering!O141</f>
        <v>0</v>
      </c>
      <c r="H142" s="39">
        <f ca="1">IFERROR(INDEX('brukerregistrering-støtteark'!$N$5:$N$21,MATCH(Brukerregistrering!M141,'brukerregistrering-støtteark'!$M$5:$M$21,0)),0)*Brukerregistrering!O141</f>
        <v>0</v>
      </c>
      <c r="I142" s="40">
        <f t="shared" ca="1" si="4"/>
        <v>0</v>
      </c>
      <c r="J142" s="40">
        <f t="shared" ca="1" si="5"/>
        <v>0</v>
      </c>
    </row>
    <row r="143" spans="2:10">
      <c r="B143" s="85">
        <f>Brukerregistrering!C142</f>
        <v>0</v>
      </c>
      <c r="C143" s="38">
        <f>Brukerregistrering!H142</f>
        <v>0</v>
      </c>
      <c r="D143" s="41">
        <f ca="1">IFERROR(INDEX('brukerregistrering-støtteark'!$N$5:$N$21,MATCH(Brukerregistrering!I142,'brukerregistrering-støtteark'!$M$5:$M$21,0)),0)*Brukerregistrering!O142</f>
        <v>0</v>
      </c>
      <c r="E143" s="39">
        <f ca="1">IFERROR(INDEX('brukerregistrering-støtteark'!$N$5:$N$21,MATCH(Brukerregistrering!J142,'brukerregistrering-støtteark'!$M$5:$M$21,0)),0)*Brukerregistrering!O142</f>
        <v>0</v>
      </c>
      <c r="F143" s="39">
        <f ca="1">IFERROR(INDEX('brukerregistrering-støtteark'!$N$5:$N$21,MATCH(Brukerregistrering!K142,'brukerregistrering-støtteark'!$M$5:$M$21,0)),0)*Brukerregistrering!O142</f>
        <v>0</v>
      </c>
      <c r="G143" s="39">
        <f ca="1">IFERROR(INDEX('brukerregistrering-støtteark'!$N$5:$N$21,MATCH(Brukerregistrering!L142,'brukerregistrering-støtteark'!$M$5:$M$21,0)),0)*Brukerregistrering!O142</f>
        <v>0</v>
      </c>
      <c r="H143" s="39">
        <f ca="1">IFERROR(INDEX('brukerregistrering-støtteark'!$N$5:$N$21,MATCH(Brukerregistrering!M142,'brukerregistrering-støtteark'!$M$5:$M$21,0)),0)*Brukerregistrering!O142</f>
        <v>0</v>
      </c>
      <c r="I143" s="40">
        <f t="shared" ca="1" si="4"/>
        <v>0</v>
      </c>
      <c r="J143" s="40">
        <f t="shared" ca="1" si="5"/>
        <v>0</v>
      </c>
    </row>
    <row r="144" spans="2:10">
      <c r="B144" s="85">
        <f>Brukerregistrering!C143</f>
        <v>0</v>
      </c>
      <c r="C144" s="38">
        <f>Brukerregistrering!H143</f>
        <v>0</v>
      </c>
      <c r="D144" s="41">
        <f ca="1">IFERROR(INDEX('brukerregistrering-støtteark'!$N$5:$N$21,MATCH(Brukerregistrering!I143,'brukerregistrering-støtteark'!$M$5:$M$21,0)),0)*Brukerregistrering!O143</f>
        <v>0</v>
      </c>
      <c r="E144" s="39">
        <f ca="1">IFERROR(INDEX('brukerregistrering-støtteark'!$N$5:$N$21,MATCH(Brukerregistrering!J143,'brukerregistrering-støtteark'!$M$5:$M$21,0)),0)*Brukerregistrering!O143</f>
        <v>0</v>
      </c>
      <c r="F144" s="39">
        <f ca="1">IFERROR(INDEX('brukerregistrering-støtteark'!$N$5:$N$21,MATCH(Brukerregistrering!K143,'brukerregistrering-støtteark'!$M$5:$M$21,0)),0)*Brukerregistrering!O143</f>
        <v>0</v>
      </c>
      <c r="G144" s="39">
        <f ca="1">IFERROR(INDEX('brukerregistrering-støtteark'!$N$5:$N$21,MATCH(Brukerregistrering!L143,'brukerregistrering-støtteark'!$M$5:$M$21,0)),0)*Brukerregistrering!O143</f>
        <v>0</v>
      </c>
      <c r="H144" s="39">
        <f ca="1">IFERROR(INDEX('brukerregistrering-støtteark'!$N$5:$N$21,MATCH(Brukerregistrering!M143,'brukerregistrering-støtteark'!$M$5:$M$21,0)),0)*Brukerregistrering!O143</f>
        <v>0</v>
      </c>
      <c r="I144" s="40">
        <f t="shared" ca="1" si="4"/>
        <v>0</v>
      </c>
      <c r="J144" s="40">
        <f t="shared" ca="1" si="5"/>
        <v>0</v>
      </c>
    </row>
    <row r="145" spans="2:10">
      <c r="B145" s="85">
        <f>Brukerregistrering!C144</f>
        <v>0</v>
      </c>
      <c r="C145" s="38">
        <f>Brukerregistrering!H144</f>
        <v>0</v>
      </c>
      <c r="D145" s="41">
        <f ca="1">IFERROR(INDEX('brukerregistrering-støtteark'!$N$5:$N$21,MATCH(Brukerregistrering!I144,'brukerregistrering-støtteark'!$M$5:$M$21,0)),0)*Brukerregistrering!O144</f>
        <v>0</v>
      </c>
      <c r="E145" s="39">
        <f ca="1">IFERROR(INDEX('brukerregistrering-støtteark'!$N$5:$N$21,MATCH(Brukerregistrering!J144,'brukerregistrering-støtteark'!$M$5:$M$21,0)),0)*Brukerregistrering!O144</f>
        <v>0</v>
      </c>
      <c r="F145" s="39">
        <f ca="1">IFERROR(INDEX('brukerregistrering-støtteark'!$N$5:$N$21,MATCH(Brukerregistrering!K144,'brukerregistrering-støtteark'!$M$5:$M$21,0)),0)*Brukerregistrering!O144</f>
        <v>0</v>
      </c>
      <c r="G145" s="39">
        <f ca="1">IFERROR(INDEX('brukerregistrering-støtteark'!$N$5:$N$21,MATCH(Brukerregistrering!L144,'brukerregistrering-støtteark'!$M$5:$M$21,0)),0)*Brukerregistrering!O144</f>
        <v>0</v>
      </c>
      <c r="H145" s="39">
        <f ca="1">IFERROR(INDEX('brukerregistrering-støtteark'!$N$5:$N$21,MATCH(Brukerregistrering!M144,'brukerregistrering-støtteark'!$M$5:$M$21,0)),0)*Brukerregistrering!O144</f>
        <v>0</v>
      </c>
      <c r="I145" s="40">
        <f t="shared" ca="1" si="4"/>
        <v>0</v>
      </c>
      <c r="J145" s="40">
        <f t="shared" ca="1" si="5"/>
        <v>0</v>
      </c>
    </row>
    <row r="146" spans="2:10">
      <c r="B146" s="85">
        <f>Brukerregistrering!C145</f>
        <v>0</v>
      </c>
      <c r="C146" s="38">
        <f>Brukerregistrering!H145</f>
        <v>0</v>
      </c>
      <c r="D146" s="41">
        <f ca="1">IFERROR(INDEX('brukerregistrering-støtteark'!$N$5:$N$21,MATCH(Brukerregistrering!I145,'brukerregistrering-støtteark'!$M$5:$M$21,0)),0)*Brukerregistrering!O145</f>
        <v>0</v>
      </c>
      <c r="E146" s="39">
        <f ca="1">IFERROR(INDEX('brukerregistrering-støtteark'!$N$5:$N$21,MATCH(Brukerregistrering!J145,'brukerregistrering-støtteark'!$M$5:$M$21,0)),0)*Brukerregistrering!O145</f>
        <v>0</v>
      </c>
      <c r="F146" s="39">
        <f ca="1">IFERROR(INDEX('brukerregistrering-støtteark'!$N$5:$N$21,MATCH(Brukerregistrering!K145,'brukerregistrering-støtteark'!$M$5:$M$21,0)),0)*Brukerregistrering!O145</f>
        <v>0</v>
      </c>
      <c r="G146" s="39">
        <f ca="1">IFERROR(INDEX('brukerregistrering-støtteark'!$N$5:$N$21,MATCH(Brukerregistrering!L145,'brukerregistrering-støtteark'!$M$5:$M$21,0)),0)*Brukerregistrering!O145</f>
        <v>0</v>
      </c>
      <c r="H146" s="39">
        <f ca="1">IFERROR(INDEX('brukerregistrering-støtteark'!$N$5:$N$21,MATCH(Brukerregistrering!M145,'brukerregistrering-støtteark'!$M$5:$M$21,0)),0)*Brukerregistrering!O145</f>
        <v>0</v>
      </c>
      <c r="I146" s="40">
        <f t="shared" ca="1" si="4"/>
        <v>0</v>
      </c>
      <c r="J146" s="40">
        <f t="shared" ca="1" si="5"/>
        <v>0</v>
      </c>
    </row>
    <row r="147" spans="2:10">
      <c r="B147" s="85">
        <f>Brukerregistrering!C146</f>
        <v>0</v>
      </c>
      <c r="C147" s="38">
        <f>Brukerregistrering!H146</f>
        <v>0</v>
      </c>
      <c r="D147" s="41">
        <f ca="1">IFERROR(INDEX('brukerregistrering-støtteark'!$N$5:$N$21,MATCH(Brukerregistrering!I146,'brukerregistrering-støtteark'!$M$5:$M$21,0)),0)*Brukerregistrering!O146</f>
        <v>0</v>
      </c>
      <c r="E147" s="39">
        <f ca="1">IFERROR(INDEX('brukerregistrering-støtteark'!$N$5:$N$21,MATCH(Brukerregistrering!J146,'brukerregistrering-støtteark'!$M$5:$M$21,0)),0)*Brukerregistrering!O146</f>
        <v>0</v>
      </c>
      <c r="F147" s="39">
        <f ca="1">IFERROR(INDEX('brukerregistrering-støtteark'!$N$5:$N$21,MATCH(Brukerregistrering!K146,'brukerregistrering-støtteark'!$M$5:$M$21,0)),0)*Brukerregistrering!O146</f>
        <v>0</v>
      </c>
      <c r="G147" s="39">
        <f ca="1">IFERROR(INDEX('brukerregistrering-støtteark'!$N$5:$N$21,MATCH(Brukerregistrering!L146,'brukerregistrering-støtteark'!$M$5:$M$21,0)),0)*Brukerregistrering!O146</f>
        <v>0</v>
      </c>
      <c r="H147" s="39">
        <f ca="1">IFERROR(INDEX('brukerregistrering-støtteark'!$N$5:$N$21,MATCH(Brukerregistrering!M146,'brukerregistrering-støtteark'!$M$5:$M$21,0)),0)*Brukerregistrering!O146</f>
        <v>0</v>
      </c>
      <c r="I147" s="40">
        <f t="shared" ca="1" si="4"/>
        <v>0</v>
      </c>
      <c r="J147" s="40">
        <f t="shared" ca="1" si="5"/>
        <v>0</v>
      </c>
    </row>
    <row r="148" spans="2:10">
      <c r="B148" s="85">
        <f>Brukerregistrering!C147</f>
        <v>0</v>
      </c>
      <c r="C148" s="38">
        <f>Brukerregistrering!H147</f>
        <v>0</v>
      </c>
      <c r="D148" s="41">
        <f ca="1">IFERROR(INDEX('brukerregistrering-støtteark'!$N$5:$N$21,MATCH(Brukerregistrering!I147,'brukerregistrering-støtteark'!$M$5:$M$21,0)),0)*Brukerregistrering!O147</f>
        <v>0</v>
      </c>
      <c r="E148" s="39">
        <f ca="1">IFERROR(INDEX('brukerregistrering-støtteark'!$N$5:$N$21,MATCH(Brukerregistrering!J147,'brukerregistrering-støtteark'!$M$5:$M$21,0)),0)*Brukerregistrering!O147</f>
        <v>0</v>
      </c>
      <c r="F148" s="39">
        <f ca="1">IFERROR(INDEX('brukerregistrering-støtteark'!$N$5:$N$21,MATCH(Brukerregistrering!K147,'brukerregistrering-støtteark'!$M$5:$M$21,0)),0)*Brukerregistrering!O147</f>
        <v>0</v>
      </c>
      <c r="G148" s="39">
        <f ca="1">IFERROR(INDEX('brukerregistrering-støtteark'!$N$5:$N$21,MATCH(Brukerregistrering!L147,'brukerregistrering-støtteark'!$M$5:$M$21,0)),0)*Brukerregistrering!O147</f>
        <v>0</v>
      </c>
      <c r="H148" s="39">
        <f ca="1">IFERROR(INDEX('brukerregistrering-støtteark'!$N$5:$N$21,MATCH(Brukerregistrering!M147,'brukerregistrering-støtteark'!$M$5:$M$21,0)),0)*Brukerregistrering!O147</f>
        <v>0</v>
      </c>
      <c r="I148" s="40">
        <f t="shared" ca="1" si="4"/>
        <v>0</v>
      </c>
      <c r="J148" s="40">
        <f t="shared" ca="1" si="5"/>
        <v>0</v>
      </c>
    </row>
    <row r="149" spans="2:10">
      <c r="B149" s="85">
        <f>Brukerregistrering!C148</f>
        <v>0</v>
      </c>
      <c r="C149" s="38">
        <f>Brukerregistrering!H148</f>
        <v>0</v>
      </c>
      <c r="D149" s="41">
        <f ca="1">IFERROR(INDEX('brukerregistrering-støtteark'!$N$5:$N$21,MATCH(Brukerregistrering!I148,'brukerregistrering-støtteark'!$M$5:$M$21,0)),0)*Brukerregistrering!O148</f>
        <v>0</v>
      </c>
      <c r="E149" s="39">
        <f ca="1">IFERROR(INDEX('brukerregistrering-støtteark'!$N$5:$N$21,MATCH(Brukerregistrering!J148,'brukerregistrering-støtteark'!$M$5:$M$21,0)),0)*Brukerregistrering!O148</f>
        <v>0</v>
      </c>
      <c r="F149" s="39">
        <f ca="1">IFERROR(INDEX('brukerregistrering-støtteark'!$N$5:$N$21,MATCH(Brukerregistrering!K148,'brukerregistrering-støtteark'!$M$5:$M$21,0)),0)*Brukerregistrering!O148</f>
        <v>0</v>
      </c>
      <c r="G149" s="39">
        <f ca="1">IFERROR(INDEX('brukerregistrering-støtteark'!$N$5:$N$21,MATCH(Brukerregistrering!L148,'brukerregistrering-støtteark'!$M$5:$M$21,0)),0)*Brukerregistrering!O148</f>
        <v>0</v>
      </c>
      <c r="H149" s="39">
        <f ca="1">IFERROR(INDEX('brukerregistrering-støtteark'!$N$5:$N$21,MATCH(Brukerregistrering!M148,'brukerregistrering-støtteark'!$M$5:$M$21,0)),0)*Brukerregistrering!O148</f>
        <v>0</v>
      </c>
      <c r="I149" s="40">
        <f t="shared" ca="1" si="4"/>
        <v>0</v>
      </c>
      <c r="J149" s="40">
        <f t="shared" ca="1" si="5"/>
        <v>0</v>
      </c>
    </row>
    <row r="150" spans="2:10">
      <c r="B150" s="85">
        <f>Brukerregistrering!C149</f>
        <v>0</v>
      </c>
      <c r="C150" s="38">
        <f>Brukerregistrering!H149</f>
        <v>0</v>
      </c>
      <c r="D150" s="41">
        <f ca="1">IFERROR(INDEX('brukerregistrering-støtteark'!$N$5:$N$21,MATCH(Brukerregistrering!I149,'brukerregistrering-støtteark'!$M$5:$M$21,0)),0)*Brukerregistrering!O149</f>
        <v>0</v>
      </c>
      <c r="E150" s="39">
        <f ca="1">IFERROR(INDEX('brukerregistrering-støtteark'!$N$5:$N$21,MATCH(Brukerregistrering!J149,'brukerregistrering-støtteark'!$M$5:$M$21,0)),0)*Brukerregistrering!O149</f>
        <v>0</v>
      </c>
      <c r="F150" s="39">
        <f ca="1">IFERROR(INDEX('brukerregistrering-støtteark'!$N$5:$N$21,MATCH(Brukerregistrering!K149,'brukerregistrering-støtteark'!$M$5:$M$21,0)),0)*Brukerregistrering!O149</f>
        <v>0</v>
      </c>
      <c r="G150" s="39">
        <f ca="1">IFERROR(INDEX('brukerregistrering-støtteark'!$N$5:$N$21,MATCH(Brukerregistrering!L149,'brukerregistrering-støtteark'!$M$5:$M$21,0)),0)*Brukerregistrering!O149</f>
        <v>0</v>
      </c>
      <c r="H150" s="39">
        <f ca="1">IFERROR(INDEX('brukerregistrering-støtteark'!$N$5:$N$21,MATCH(Brukerregistrering!M149,'brukerregistrering-støtteark'!$M$5:$M$21,0)),0)*Brukerregistrering!O149</f>
        <v>0</v>
      </c>
      <c r="I150" s="40">
        <f t="shared" ca="1" si="4"/>
        <v>0</v>
      </c>
      <c r="J150" s="40">
        <f t="shared" ca="1" si="5"/>
        <v>0</v>
      </c>
    </row>
    <row r="151" spans="2:10">
      <c r="B151" s="85">
        <f>Brukerregistrering!C150</f>
        <v>0</v>
      </c>
      <c r="C151" s="38">
        <f>Brukerregistrering!H150</f>
        <v>0</v>
      </c>
      <c r="D151" s="41">
        <f ca="1">IFERROR(INDEX('brukerregistrering-støtteark'!$N$5:$N$21,MATCH(Brukerregistrering!I150,'brukerregistrering-støtteark'!$M$5:$M$21,0)),0)*Brukerregistrering!O150</f>
        <v>0</v>
      </c>
      <c r="E151" s="39">
        <f ca="1">IFERROR(INDEX('brukerregistrering-støtteark'!$N$5:$N$21,MATCH(Brukerregistrering!J150,'brukerregistrering-støtteark'!$M$5:$M$21,0)),0)*Brukerregistrering!O150</f>
        <v>0</v>
      </c>
      <c r="F151" s="39">
        <f ca="1">IFERROR(INDEX('brukerregistrering-støtteark'!$N$5:$N$21,MATCH(Brukerregistrering!K150,'brukerregistrering-støtteark'!$M$5:$M$21,0)),0)*Brukerregistrering!O150</f>
        <v>0</v>
      </c>
      <c r="G151" s="39">
        <f ca="1">IFERROR(INDEX('brukerregistrering-støtteark'!$N$5:$N$21,MATCH(Brukerregistrering!L150,'brukerregistrering-støtteark'!$M$5:$M$21,0)),0)*Brukerregistrering!O150</f>
        <v>0</v>
      </c>
      <c r="H151" s="39">
        <f ca="1">IFERROR(INDEX('brukerregistrering-støtteark'!$N$5:$N$21,MATCH(Brukerregistrering!M150,'brukerregistrering-støtteark'!$M$5:$M$21,0)),0)*Brukerregistrering!O150</f>
        <v>0</v>
      </c>
      <c r="I151" s="40">
        <f t="shared" ca="1" si="4"/>
        <v>0</v>
      </c>
      <c r="J151" s="40">
        <f t="shared" ca="1" si="5"/>
        <v>0</v>
      </c>
    </row>
    <row r="152" spans="2:10">
      <c r="B152" s="85">
        <f>Brukerregistrering!C151</f>
        <v>0</v>
      </c>
      <c r="C152" s="38">
        <f>Brukerregistrering!H151</f>
        <v>0</v>
      </c>
      <c r="D152" s="41">
        <f ca="1">IFERROR(INDEX('brukerregistrering-støtteark'!$N$5:$N$21,MATCH(Brukerregistrering!I151,'brukerregistrering-støtteark'!$M$5:$M$21,0)),0)*Brukerregistrering!O151</f>
        <v>0</v>
      </c>
      <c r="E152" s="39">
        <f ca="1">IFERROR(INDEX('brukerregistrering-støtteark'!$N$5:$N$21,MATCH(Brukerregistrering!J151,'brukerregistrering-støtteark'!$M$5:$M$21,0)),0)*Brukerregistrering!O151</f>
        <v>0</v>
      </c>
      <c r="F152" s="39">
        <f ca="1">IFERROR(INDEX('brukerregistrering-støtteark'!$N$5:$N$21,MATCH(Brukerregistrering!K151,'brukerregistrering-støtteark'!$M$5:$M$21,0)),0)*Brukerregistrering!O151</f>
        <v>0</v>
      </c>
      <c r="G152" s="39">
        <f ca="1">IFERROR(INDEX('brukerregistrering-støtteark'!$N$5:$N$21,MATCH(Brukerregistrering!L151,'brukerregistrering-støtteark'!$M$5:$M$21,0)),0)*Brukerregistrering!O151</f>
        <v>0</v>
      </c>
      <c r="H152" s="39">
        <f ca="1">IFERROR(INDEX('brukerregistrering-støtteark'!$N$5:$N$21,MATCH(Brukerregistrering!M151,'brukerregistrering-støtteark'!$M$5:$M$21,0)),0)*Brukerregistrering!O151</f>
        <v>0</v>
      </c>
      <c r="I152" s="40">
        <f t="shared" ca="1" si="4"/>
        <v>0</v>
      </c>
      <c r="J152" s="40">
        <f t="shared" ca="1" si="5"/>
        <v>0</v>
      </c>
    </row>
    <row r="153" spans="2:10">
      <c r="B153" s="85">
        <f>Brukerregistrering!C152</f>
        <v>0</v>
      </c>
      <c r="C153" s="38">
        <f>Brukerregistrering!H152</f>
        <v>0</v>
      </c>
      <c r="D153" s="41">
        <f ca="1">IFERROR(INDEX('brukerregistrering-støtteark'!$N$5:$N$21,MATCH(Brukerregistrering!I152,'brukerregistrering-støtteark'!$M$5:$M$21,0)),0)*Brukerregistrering!O152</f>
        <v>0</v>
      </c>
      <c r="E153" s="39">
        <f ca="1">IFERROR(INDEX('brukerregistrering-støtteark'!$N$5:$N$21,MATCH(Brukerregistrering!J152,'brukerregistrering-støtteark'!$M$5:$M$21,0)),0)*Brukerregistrering!O152</f>
        <v>0</v>
      </c>
      <c r="F153" s="39">
        <f ca="1">IFERROR(INDEX('brukerregistrering-støtteark'!$N$5:$N$21,MATCH(Brukerregistrering!K152,'brukerregistrering-støtteark'!$M$5:$M$21,0)),0)*Brukerregistrering!O152</f>
        <v>0</v>
      </c>
      <c r="G153" s="39">
        <f ca="1">IFERROR(INDEX('brukerregistrering-støtteark'!$N$5:$N$21,MATCH(Brukerregistrering!L152,'brukerregistrering-støtteark'!$M$5:$M$21,0)),0)*Brukerregistrering!O152</f>
        <v>0</v>
      </c>
      <c r="H153" s="39">
        <f ca="1">IFERROR(INDEX('brukerregistrering-støtteark'!$N$5:$N$21,MATCH(Brukerregistrering!M152,'brukerregistrering-støtteark'!$M$5:$M$21,0)),0)*Brukerregistrering!O152</f>
        <v>0</v>
      </c>
      <c r="I153" s="40">
        <f t="shared" ca="1" si="4"/>
        <v>0</v>
      </c>
      <c r="J153" s="40">
        <f t="shared" ca="1" si="5"/>
        <v>0</v>
      </c>
    </row>
    <row r="154" spans="2:10">
      <c r="B154" s="85">
        <f>Brukerregistrering!C153</f>
        <v>0</v>
      </c>
      <c r="C154" s="38">
        <f>Brukerregistrering!H153</f>
        <v>0</v>
      </c>
      <c r="D154" s="41">
        <f ca="1">IFERROR(INDEX('brukerregistrering-støtteark'!$N$5:$N$21,MATCH(Brukerregistrering!I153,'brukerregistrering-støtteark'!$M$5:$M$21,0)),0)*Brukerregistrering!O153</f>
        <v>0</v>
      </c>
      <c r="E154" s="39">
        <f ca="1">IFERROR(INDEX('brukerregistrering-støtteark'!$N$5:$N$21,MATCH(Brukerregistrering!J153,'brukerregistrering-støtteark'!$M$5:$M$21,0)),0)*Brukerregistrering!O153</f>
        <v>0</v>
      </c>
      <c r="F154" s="39">
        <f ca="1">IFERROR(INDEX('brukerregistrering-støtteark'!$N$5:$N$21,MATCH(Brukerregistrering!K153,'brukerregistrering-støtteark'!$M$5:$M$21,0)),0)*Brukerregistrering!O153</f>
        <v>0</v>
      </c>
      <c r="G154" s="39">
        <f ca="1">IFERROR(INDEX('brukerregistrering-støtteark'!$N$5:$N$21,MATCH(Brukerregistrering!L153,'brukerregistrering-støtteark'!$M$5:$M$21,0)),0)*Brukerregistrering!O153</f>
        <v>0</v>
      </c>
      <c r="H154" s="39">
        <f ca="1">IFERROR(INDEX('brukerregistrering-støtteark'!$N$5:$N$21,MATCH(Brukerregistrering!M153,'brukerregistrering-støtteark'!$M$5:$M$21,0)),0)*Brukerregistrering!O153</f>
        <v>0</v>
      </c>
      <c r="I154" s="40">
        <f t="shared" ca="1" si="4"/>
        <v>0</v>
      </c>
      <c r="J154" s="40">
        <f t="shared" ca="1" si="5"/>
        <v>0</v>
      </c>
    </row>
    <row r="155" spans="2:10">
      <c r="B155" s="85">
        <f>Brukerregistrering!C154</f>
        <v>0</v>
      </c>
      <c r="C155" s="38">
        <f>Brukerregistrering!H154</f>
        <v>0</v>
      </c>
      <c r="D155" s="41">
        <f ca="1">IFERROR(INDEX('brukerregistrering-støtteark'!$N$5:$N$21,MATCH(Brukerregistrering!I154,'brukerregistrering-støtteark'!$M$5:$M$21,0)),0)*Brukerregistrering!O154</f>
        <v>0</v>
      </c>
      <c r="E155" s="39">
        <f ca="1">IFERROR(INDEX('brukerregistrering-støtteark'!$N$5:$N$21,MATCH(Brukerregistrering!J154,'brukerregistrering-støtteark'!$M$5:$M$21,0)),0)*Brukerregistrering!O154</f>
        <v>0</v>
      </c>
      <c r="F155" s="39">
        <f ca="1">IFERROR(INDEX('brukerregistrering-støtteark'!$N$5:$N$21,MATCH(Brukerregistrering!K154,'brukerregistrering-støtteark'!$M$5:$M$21,0)),0)*Brukerregistrering!O154</f>
        <v>0</v>
      </c>
      <c r="G155" s="39">
        <f ca="1">IFERROR(INDEX('brukerregistrering-støtteark'!$N$5:$N$21,MATCH(Brukerregistrering!L154,'brukerregistrering-støtteark'!$M$5:$M$21,0)),0)*Brukerregistrering!O154</f>
        <v>0</v>
      </c>
      <c r="H155" s="39">
        <f ca="1">IFERROR(INDEX('brukerregistrering-støtteark'!$N$5:$N$21,MATCH(Brukerregistrering!M154,'brukerregistrering-støtteark'!$M$5:$M$21,0)),0)*Brukerregistrering!O154</f>
        <v>0</v>
      </c>
      <c r="I155" s="40">
        <f t="shared" ca="1" si="4"/>
        <v>0</v>
      </c>
      <c r="J155" s="40">
        <f t="shared" ca="1" si="5"/>
        <v>0</v>
      </c>
    </row>
    <row r="156" spans="2:10">
      <c r="B156" s="85">
        <f>Brukerregistrering!C155</f>
        <v>0</v>
      </c>
      <c r="C156" s="38">
        <f>Brukerregistrering!H155</f>
        <v>0</v>
      </c>
      <c r="D156" s="41">
        <f ca="1">IFERROR(INDEX('brukerregistrering-støtteark'!$N$5:$N$21,MATCH(Brukerregistrering!I155,'brukerregistrering-støtteark'!$M$5:$M$21,0)),0)*Brukerregistrering!O155</f>
        <v>0</v>
      </c>
      <c r="E156" s="39">
        <f ca="1">IFERROR(INDEX('brukerregistrering-støtteark'!$N$5:$N$21,MATCH(Brukerregistrering!J155,'brukerregistrering-støtteark'!$M$5:$M$21,0)),0)*Brukerregistrering!O155</f>
        <v>0</v>
      </c>
      <c r="F156" s="39">
        <f ca="1">IFERROR(INDEX('brukerregistrering-støtteark'!$N$5:$N$21,MATCH(Brukerregistrering!K155,'brukerregistrering-støtteark'!$M$5:$M$21,0)),0)*Brukerregistrering!O155</f>
        <v>0</v>
      </c>
      <c r="G156" s="39">
        <f ca="1">IFERROR(INDEX('brukerregistrering-støtteark'!$N$5:$N$21,MATCH(Brukerregistrering!L155,'brukerregistrering-støtteark'!$M$5:$M$21,0)),0)*Brukerregistrering!O155</f>
        <v>0</v>
      </c>
      <c r="H156" s="39">
        <f ca="1">IFERROR(INDEX('brukerregistrering-støtteark'!$N$5:$N$21,MATCH(Brukerregistrering!M155,'brukerregistrering-støtteark'!$M$5:$M$21,0)),0)*Brukerregistrering!O155</f>
        <v>0</v>
      </c>
      <c r="I156" s="40">
        <f t="shared" ca="1" si="4"/>
        <v>0</v>
      </c>
      <c r="J156" s="40">
        <f t="shared" ca="1" si="5"/>
        <v>0</v>
      </c>
    </row>
    <row r="157" spans="2:10">
      <c r="B157" s="85">
        <f>Brukerregistrering!C156</f>
        <v>0</v>
      </c>
      <c r="C157" s="38">
        <f>Brukerregistrering!H156</f>
        <v>0</v>
      </c>
      <c r="D157" s="41">
        <f ca="1">IFERROR(INDEX('brukerregistrering-støtteark'!$N$5:$N$21,MATCH(Brukerregistrering!I156,'brukerregistrering-støtteark'!$M$5:$M$21,0)),0)*Brukerregistrering!O156</f>
        <v>0</v>
      </c>
      <c r="E157" s="39">
        <f ca="1">IFERROR(INDEX('brukerregistrering-støtteark'!$N$5:$N$21,MATCH(Brukerregistrering!J156,'brukerregistrering-støtteark'!$M$5:$M$21,0)),0)*Brukerregistrering!O156</f>
        <v>0</v>
      </c>
      <c r="F157" s="39">
        <f ca="1">IFERROR(INDEX('brukerregistrering-støtteark'!$N$5:$N$21,MATCH(Brukerregistrering!K156,'brukerregistrering-støtteark'!$M$5:$M$21,0)),0)*Brukerregistrering!O156</f>
        <v>0</v>
      </c>
      <c r="G157" s="39">
        <f ca="1">IFERROR(INDEX('brukerregistrering-støtteark'!$N$5:$N$21,MATCH(Brukerregistrering!L156,'brukerregistrering-støtteark'!$M$5:$M$21,0)),0)*Brukerregistrering!O156</f>
        <v>0</v>
      </c>
      <c r="H157" s="39">
        <f ca="1">IFERROR(INDEX('brukerregistrering-støtteark'!$N$5:$N$21,MATCH(Brukerregistrering!M156,'brukerregistrering-støtteark'!$M$5:$M$21,0)),0)*Brukerregistrering!O156</f>
        <v>0</v>
      </c>
      <c r="I157" s="40">
        <f t="shared" ca="1" si="4"/>
        <v>0</v>
      </c>
      <c r="J157" s="40">
        <f t="shared" ca="1" si="5"/>
        <v>0</v>
      </c>
    </row>
    <row r="158" spans="2:10">
      <c r="B158" s="85">
        <f>Brukerregistrering!C157</f>
        <v>0</v>
      </c>
      <c r="C158" s="38">
        <f>Brukerregistrering!H157</f>
        <v>0</v>
      </c>
      <c r="D158" s="41">
        <f ca="1">IFERROR(INDEX('brukerregistrering-støtteark'!$N$5:$N$21,MATCH(Brukerregistrering!I157,'brukerregistrering-støtteark'!$M$5:$M$21,0)),0)*Brukerregistrering!O157</f>
        <v>0</v>
      </c>
      <c r="E158" s="39">
        <f ca="1">IFERROR(INDEX('brukerregistrering-støtteark'!$N$5:$N$21,MATCH(Brukerregistrering!J157,'brukerregistrering-støtteark'!$M$5:$M$21,0)),0)*Brukerregistrering!O157</f>
        <v>0</v>
      </c>
      <c r="F158" s="39">
        <f ca="1">IFERROR(INDEX('brukerregistrering-støtteark'!$N$5:$N$21,MATCH(Brukerregistrering!K157,'brukerregistrering-støtteark'!$M$5:$M$21,0)),0)*Brukerregistrering!O157</f>
        <v>0</v>
      </c>
      <c r="G158" s="39">
        <f ca="1">IFERROR(INDEX('brukerregistrering-støtteark'!$N$5:$N$21,MATCH(Brukerregistrering!L157,'brukerregistrering-støtteark'!$M$5:$M$21,0)),0)*Brukerregistrering!O157</f>
        <v>0</v>
      </c>
      <c r="H158" s="39">
        <f ca="1">IFERROR(INDEX('brukerregistrering-støtteark'!$N$5:$N$21,MATCH(Brukerregistrering!M157,'brukerregistrering-støtteark'!$M$5:$M$21,0)),0)*Brukerregistrering!O157</f>
        <v>0</v>
      </c>
      <c r="I158" s="40">
        <f t="shared" ca="1" si="4"/>
        <v>0</v>
      </c>
      <c r="J158" s="40">
        <f t="shared" ca="1" si="5"/>
        <v>0</v>
      </c>
    </row>
    <row r="159" spans="2:10">
      <c r="B159" s="85">
        <f>Brukerregistrering!C158</f>
        <v>0</v>
      </c>
      <c r="C159" s="38">
        <f>Brukerregistrering!H158</f>
        <v>0</v>
      </c>
      <c r="D159" s="41">
        <f ca="1">IFERROR(INDEX('brukerregistrering-støtteark'!$N$5:$N$21,MATCH(Brukerregistrering!I158,'brukerregistrering-støtteark'!$M$5:$M$21,0)),0)*Brukerregistrering!O158</f>
        <v>0</v>
      </c>
      <c r="E159" s="39">
        <f ca="1">IFERROR(INDEX('brukerregistrering-støtteark'!$N$5:$N$21,MATCH(Brukerregistrering!J158,'brukerregistrering-støtteark'!$M$5:$M$21,0)),0)*Brukerregistrering!O158</f>
        <v>0</v>
      </c>
      <c r="F159" s="39">
        <f ca="1">IFERROR(INDEX('brukerregistrering-støtteark'!$N$5:$N$21,MATCH(Brukerregistrering!K158,'brukerregistrering-støtteark'!$M$5:$M$21,0)),0)*Brukerregistrering!O158</f>
        <v>0</v>
      </c>
      <c r="G159" s="39">
        <f ca="1">IFERROR(INDEX('brukerregistrering-støtteark'!$N$5:$N$21,MATCH(Brukerregistrering!L158,'brukerregistrering-støtteark'!$M$5:$M$21,0)),0)*Brukerregistrering!O158</f>
        <v>0</v>
      </c>
      <c r="H159" s="39">
        <f ca="1">IFERROR(INDEX('brukerregistrering-støtteark'!$N$5:$N$21,MATCH(Brukerregistrering!M158,'brukerregistrering-støtteark'!$M$5:$M$21,0)),0)*Brukerregistrering!O158</f>
        <v>0</v>
      </c>
      <c r="I159" s="40">
        <f t="shared" ca="1" si="4"/>
        <v>0</v>
      </c>
      <c r="J159" s="40">
        <f t="shared" ca="1" si="5"/>
        <v>0</v>
      </c>
    </row>
    <row r="160" spans="2:10">
      <c r="B160" s="85">
        <f>Brukerregistrering!C159</f>
        <v>0</v>
      </c>
      <c r="C160" s="38">
        <f>Brukerregistrering!H159</f>
        <v>0</v>
      </c>
      <c r="D160" s="41">
        <f ca="1">IFERROR(INDEX('brukerregistrering-støtteark'!$N$5:$N$21,MATCH(Brukerregistrering!I159,'brukerregistrering-støtteark'!$M$5:$M$21,0)),0)*Brukerregistrering!O159</f>
        <v>0</v>
      </c>
      <c r="E160" s="39">
        <f ca="1">IFERROR(INDEX('brukerregistrering-støtteark'!$N$5:$N$21,MATCH(Brukerregistrering!J159,'brukerregistrering-støtteark'!$M$5:$M$21,0)),0)*Brukerregistrering!O159</f>
        <v>0</v>
      </c>
      <c r="F160" s="39">
        <f ca="1">IFERROR(INDEX('brukerregistrering-støtteark'!$N$5:$N$21,MATCH(Brukerregistrering!K159,'brukerregistrering-støtteark'!$M$5:$M$21,0)),0)*Brukerregistrering!O159</f>
        <v>0</v>
      </c>
      <c r="G160" s="39">
        <f ca="1">IFERROR(INDEX('brukerregistrering-støtteark'!$N$5:$N$21,MATCH(Brukerregistrering!L159,'brukerregistrering-støtteark'!$M$5:$M$21,0)),0)*Brukerregistrering!O159</f>
        <v>0</v>
      </c>
      <c r="H160" s="39">
        <f ca="1">IFERROR(INDEX('brukerregistrering-støtteark'!$N$5:$N$21,MATCH(Brukerregistrering!M159,'brukerregistrering-støtteark'!$M$5:$M$21,0)),0)*Brukerregistrering!O159</f>
        <v>0</v>
      </c>
      <c r="I160" s="40">
        <f t="shared" ca="1" si="4"/>
        <v>0</v>
      </c>
      <c r="J160" s="40">
        <f t="shared" ca="1" si="5"/>
        <v>0</v>
      </c>
    </row>
    <row r="161" spans="2:10">
      <c r="B161" s="85">
        <f>Brukerregistrering!C160</f>
        <v>0</v>
      </c>
      <c r="C161" s="38">
        <f>Brukerregistrering!H160</f>
        <v>0</v>
      </c>
      <c r="D161" s="41">
        <f ca="1">IFERROR(INDEX('brukerregistrering-støtteark'!$N$5:$N$21,MATCH(Brukerregistrering!I160,'brukerregistrering-støtteark'!$M$5:$M$21,0)),0)*Brukerregistrering!O160</f>
        <v>0</v>
      </c>
      <c r="E161" s="39">
        <f ca="1">IFERROR(INDEX('brukerregistrering-støtteark'!$N$5:$N$21,MATCH(Brukerregistrering!J160,'brukerregistrering-støtteark'!$M$5:$M$21,0)),0)*Brukerregistrering!O160</f>
        <v>0</v>
      </c>
      <c r="F161" s="39">
        <f ca="1">IFERROR(INDEX('brukerregistrering-støtteark'!$N$5:$N$21,MATCH(Brukerregistrering!K160,'brukerregistrering-støtteark'!$M$5:$M$21,0)),0)*Brukerregistrering!O160</f>
        <v>0</v>
      </c>
      <c r="G161" s="39">
        <f ca="1">IFERROR(INDEX('brukerregistrering-støtteark'!$N$5:$N$21,MATCH(Brukerregistrering!L160,'brukerregistrering-støtteark'!$M$5:$M$21,0)),0)*Brukerregistrering!O160</f>
        <v>0</v>
      </c>
      <c r="H161" s="39">
        <f ca="1">IFERROR(INDEX('brukerregistrering-støtteark'!$N$5:$N$21,MATCH(Brukerregistrering!M160,'brukerregistrering-støtteark'!$M$5:$M$21,0)),0)*Brukerregistrering!O160</f>
        <v>0</v>
      </c>
      <c r="I161" s="40">
        <f t="shared" ca="1" si="4"/>
        <v>0</v>
      </c>
      <c r="J161" s="40">
        <f t="shared" ca="1" si="5"/>
        <v>0</v>
      </c>
    </row>
    <row r="162" spans="2:10">
      <c r="B162" s="85">
        <f>Brukerregistrering!C161</f>
        <v>0</v>
      </c>
      <c r="C162" s="38">
        <f>Brukerregistrering!H161</f>
        <v>0</v>
      </c>
      <c r="D162" s="41">
        <f ca="1">IFERROR(INDEX('brukerregistrering-støtteark'!$N$5:$N$21,MATCH(Brukerregistrering!I161,'brukerregistrering-støtteark'!$M$5:$M$21,0)),0)*Brukerregistrering!O161</f>
        <v>0</v>
      </c>
      <c r="E162" s="39">
        <f ca="1">IFERROR(INDEX('brukerregistrering-støtteark'!$N$5:$N$21,MATCH(Brukerregistrering!J161,'brukerregistrering-støtteark'!$M$5:$M$21,0)),0)*Brukerregistrering!O161</f>
        <v>0</v>
      </c>
      <c r="F162" s="39">
        <f ca="1">IFERROR(INDEX('brukerregistrering-støtteark'!$N$5:$N$21,MATCH(Brukerregistrering!K161,'brukerregistrering-støtteark'!$M$5:$M$21,0)),0)*Brukerregistrering!O161</f>
        <v>0</v>
      </c>
      <c r="G162" s="39">
        <f ca="1">IFERROR(INDEX('brukerregistrering-støtteark'!$N$5:$N$21,MATCH(Brukerregistrering!L161,'brukerregistrering-støtteark'!$M$5:$M$21,0)),0)*Brukerregistrering!O161</f>
        <v>0</v>
      </c>
      <c r="H162" s="39">
        <f ca="1">IFERROR(INDEX('brukerregistrering-støtteark'!$N$5:$N$21,MATCH(Brukerregistrering!M161,'brukerregistrering-støtteark'!$M$5:$M$21,0)),0)*Brukerregistrering!O161</f>
        <v>0</v>
      </c>
      <c r="I162" s="40">
        <f t="shared" ca="1" si="4"/>
        <v>0</v>
      </c>
      <c r="J162" s="40">
        <f t="shared" ca="1" si="5"/>
        <v>0</v>
      </c>
    </row>
    <row r="163" spans="2:10">
      <c r="B163" s="85">
        <f>Brukerregistrering!C162</f>
        <v>0</v>
      </c>
      <c r="C163" s="38">
        <f>Brukerregistrering!H162</f>
        <v>0</v>
      </c>
      <c r="D163" s="41">
        <f ca="1">IFERROR(INDEX('brukerregistrering-støtteark'!$N$5:$N$21,MATCH(Brukerregistrering!I162,'brukerregistrering-støtteark'!$M$5:$M$21,0)),0)*Brukerregistrering!O162</f>
        <v>0</v>
      </c>
      <c r="E163" s="39">
        <f ca="1">IFERROR(INDEX('brukerregistrering-støtteark'!$N$5:$N$21,MATCH(Brukerregistrering!J162,'brukerregistrering-støtteark'!$M$5:$M$21,0)),0)*Brukerregistrering!O162</f>
        <v>0</v>
      </c>
      <c r="F163" s="39">
        <f ca="1">IFERROR(INDEX('brukerregistrering-støtteark'!$N$5:$N$21,MATCH(Brukerregistrering!K162,'brukerregistrering-støtteark'!$M$5:$M$21,0)),0)*Brukerregistrering!O162</f>
        <v>0</v>
      </c>
      <c r="G163" s="39">
        <f ca="1">IFERROR(INDEX('brukerregistrering-støtteark'!$N$5:$N$21,MATCH(Brukerregistrering!L162,'brukerregistrering-støtteark'!$M$5:$M$21,0)),0)*Brukerregistrering!O162</f>
        <v>0</v>
      </c>
      <c r="H163" s="39">
        <f ca="1">IFERROR(INDEX('brukerregistrering-støtteark'!$N$5:$N$21,MATCH(Brukerregistrering!M162,'brukerregistrering-støtteark'!$M$5:$M$21,0)),0)*Brukerregistrering!O162</f>
        <v>0</v>
      </c>
      <c r="I163" s="40">
        <f t="shared" ca="1" si="4"/>
        <v>0</v>
      </c>
      <c r="J163" s="40">
        <f t="shared" ca="1" si="5"/>
        <v>0</v>
      </c>
    </row>
    <row r="164" spans="2:10">
      <c r="B164" s="85">
        <f>Brukerregistrering!C163</f>
        <v>0</v>
      </c>
      <c r="C164" s="38">
        <f>Brukerregistrering!H163</f>
        <v>0</v>
      </c>
      <c r="D164" s="41">
        <f ca="1">IFERROR(INDEX('brukerregistrering-støtteark'!$N$5:$N$21,MATCH(Brukerregistrering!I163,'brukerregistrering-støtteark'!$M$5:$M$21,0)),0)*Brukerregistrering!O163</f>
        <v>0</v>
      </c>
      <c r="E164" s="39">
        <f ca="1">IFERROR(INDEX('brukerregistrering-støtteark'!$N$5:$N$21,MATCH(Brukerregistrering!J163,'brukerregistrering-støtteark'!$M$5:$M$21,0)),0)*Brukerregistrering!O163</f>
        <v>0</v>
      </c>
      <c r="F164" s="39">
        <f ca="1">IFERROR(INDEX('brukerregistrering-støtteark'!$N$5:$N$21,MATCH(Brukerregistrering!K163,'brukerregistrering-støtteark'!$M$5:$M$21,0)),0)*Brukerregistrering!O163</f>
        <v>0</v>
      </c>
      <c r="G164" s="39">
        <f ca="1">IFERROR(INDEX('brukerregistrering-støtteark'!$N$5:$N$21,MATCH(Brukerregistrering!L163,'brukerregistrering-støtteark'!$M$5:$M$21,0)),0)*Brukerregistrering!O163</f>
        <v>0</v>
      </c>
      <c r="H164" s="39">
        <f ca="1">IFERROR(INDEX('brukerregistrering-støtteark'!$N$5:$N$21,MATCH(Brukerregistrering!M163,'brukerregistrering-støtteark'!$M$5:$M$21,0)),0)*Brukerregistrering!O163</f>
        <v>0</v>
      </c>
      <c r="I164" s="40">
        <f t="shared" ca="1" si="4"/>
        <v>0</v>
      </c>
      <c r="J164" s="40">
        <f t="shared" ca="1" si="5"/>
        <v>0</v>
      </c>
    </row>
    <row r="165" spans="2:10">
      <c r="B165" s="85">
        <f>Brukerregistrering!C164</f>
        <v>0</v>
      </c>
      <c r="C165" s="38">
        <f>Brukerregistrering!H164</f>
        <v>0</v>
      </c>
      <c r="D165" s="41">
        <f ca="1">IFERROR(INDEX('brukerregistrering-støtteark'!$N$5:$N$21,MATCH(Brukerregistrering!I164,'brukerregistrering-støtteark'!$M$5:$M$21,0)),0)*Brukerregistrering!O164</f>
        <v>0</v>
      </c>
      <c r="E165" s="39">
        <f ca="1">IFERROR(INDEX('brukerregistrering-støtteark'!$N$5:$N$21,MATCH(Brukerregistrering!J164,'brukerregistrering-støtteark'!$M$5:$M$21,0)),0)*Brukerregistrering!O164</f>
        <v>0</v>
      </c>
      <c r="F165" s="39">
        <f ca="1">IFERROR(INDEX('brukerregistrering-støtteark'!$N$5:$N$21,MATCH(Brukerregistrering!K164,'brukerregistrering-støtteark'!$M$5:$M$21,0)),0)*Brukerregistrering!O164</f>
        <v>0</v>
      </c>
      <c r="G165" s="39">
        <f ca="1">IFERROR(INDEX('brukerregistrering-støtteark'!$N$5:$N$21,MATCH(Brukerregistrering!L164,'brukerregistrering-støtteark'!$M$5:$M$21,0)),0)*Brukerregistrering!O164</f>
        <v>0</v>
      </c>
      <c r="H165" s="39">
        <f ca="1">IFERROR(INDEX('brukerregistrering-støtteark'!$N$5:$N$21,MATCH(Brukerregistrering!M164,'brukerregistrering-støtteark'!$M$5:$M$21,0)),0)*Brukerregistrering!O164</f>
        <v>0</v>
      </c>
      <c r="I165" s="40">
        <f t="shared" ca="1" si="4"/>
        <v>0</v>
      </c>
      <c r="J165" s="40">
        <f t="shared" ca="1" si="5"/>
        <v>0</v>
      </c>
    </row>
    <row r="166" spans="2:10">
      <c r="B166" s="85">
        <f>Brukerregistrering!C165</f>
        <v>0</v>
      </c>
      <c r="C166" s="38">
        <f>Brukerregistrering!H165</f>
        <v>0</v>
      </c>
      <c r="D166" s="41">
        <f ca="1">IFERROR(INDEX('brukerregistrering-støtteark'!$N$5:$N$21,MATCH(Brukerregistrering!I165,'brukerregistrering-støtteark'!$M$5:$M$21,0)),0)*Brukerregistrering!O165</f>
        <v>0</v>
      </c>
      <c r="E166" s="39">
        <f ca="1">IFERROR(INDEX('brukerregistrering-støtteark'!$N$5:$N$21,MATCH(Brukerregistrering!J165,'brukerregistrering-støtteark'!$M$5:$M$21,0)),0)*Brukerregistrering!O165</f>
        <v>0</v>
      </c>
      <c r="F166" s="39">
        <f ca="1">IFERROR(INDEX('brukerregistrering-støtteark'!$N$5:$N$21,MATCH(Brukerregistrering!K165,'brukerregistrering-støtteark'!$M$5:$M$21,0)),0)*Brukerregistrering!O165</f>
        <v>0</v>
      </c>
      <c r="G166" s="39">
        <f ca="1">IFERROR(INDEX('brukerregistrering-støtteark'!$N$5:$N$21,MATCH(Brukerregistrering!L165,'brukerregistrering-støtteark'!$M$5:$M$21,0)),0)*Brukerregistrering!O165</f>
        <v>0</v>
      </c>
      <c r="H166" s="39">
        <f ca="1">IFERROR(INDEX('brukerregistrering-støtteark'!$N$5:$N$21,MATCH(Brukerregistrering!M165,'brukerregistrering-støtteark'!$M$5:$M$21,0)),0)*Brukerregistrering!O165</f>
        <v>0</v>
      </c>
      <c r="I166" s="40">
        <f t="shared" ca="1" si="4"/>
        <v>0</v>
      </c>
      <c r="J166" s="40">
        <f t="shared" ca="1" si="5"/>
        <v>0</v>
      </c>
    </row>
    <row r="167" spans="2:10">
      <c r="B167" s="85">
        <f>Brukerregistrering!C166</f>
        <v>0</v>
      </c>
      <c r="C167" s="38">
        <f>Brukerregistrering!H166</f>
        <v>0</v>
      </c>
      <c r="D167" s="41">
        <f ca="1">IFERROR(INDEX('brukerregistrering-støtteark'!$N$5:$N$21,MATCH(Brukerregistrering!I166,'brukerregistrering-støtteark'!$M$5:$M$21,0)),0)*Brukerregistrering!O166</f>
        <v>0</v>
      </c>
      <c r="E167" s="39">
        <f ca="1">IFERROR(INDEX('brukerregistrering-støtteark'!$N$5:$N$21,MATCH(Brukerregistrering!J166,'brukerregistrering-støtteark'!$M$5:$M$21,0)),0)*Brukerregistrering!O166</f>
        <v>0</v>
      </c>
      <c r="F167" s="39">
        <f ca="1">IFERROR(INDEX('brukerregistrering-støtteark'!$N$5:$N$21,MATCH(Brukerregistrering!K166,'brukerregistrering-støtteark'!$M$5:$M$21,0)),0)*Brukerregistrering!O166</f>
        <v>0</v>
      </c>
      <c r="G167" s="39">
        <f ca="1">IFERROR(INDEX('brukerregistrering-støtteark'!$N$5:$N$21,MATCH(Brukerregistrering!L166,'brukerregistrering-støtteark'!$M$5:$M$21,0)),0)*Brukerregistrering!O166</f>
        <v>0</v>
      </c>
      <c r="H167" s="39">
        <f ca="1">IFERROR(INDEX('brukerregistrering-støtteark'!$N$5:$N$21,MATCH(Brukerregistrering!M166,'brukerregistrering-støtteark'!$M$5:$M$21,0)),0)*Brukerregistrering!O166</f>
        <v>0</v>
      </c>
      <c r="I167" s="40">
        <f t="shared" ca="1" si="4"/>
        <v>0</v>
      </c>
      <c r="J167" s="40">
        <f t="shared" ca="1" si="5"/>
        <v>0</v>
      </c>
    </row>
    <row r="168" spans="2:10">
      <c r="B168" s="85">
        <f>Brukerregistrering!C167</f>
        <v>0</v>
      </c>
      <c r="C168" s="38">
        <f>Brukerregistrering!H167</f>
        <v>0</v>
      </c>
      <c r="D168" s="41">
        <f ca="1">IFERROR(INDEX('brukerregistrering-støtteark'!$N$5:$N$21,MATCH(Brukerregistrering!I167,'brukerregistrering-støtteark'!$M$5:$M$21,0)),0)*Brukerregistrering!O167</f>
        <v>0</v>
      </c>
      <c r="E168" s="39">
        <f ca="1">IFERROR(INDEX('brukerregistrering-støtteark'!$N$5:$N$21,MATCH(Brukerregistrering!J167,'brukerregistrering-støtteark'!$M$5:$M$21,0)),0)*Brukerregistrering!O167</f>
        <v>0</v>
      </c>
      <c r="F168" s="39">
        <f ca="1">IFERROR(INDEX('brukerregistrering-støtteark'!$N$5:$N$21,MATCH(Brukerregistrering!K167,'brukerregistrering-støtteark'!$M$5:$M$21,0)),0)*Brukerregistrering!O167</f>
        <v>0</v>
      </c>
      <c r="G168" s="39">
        <f ca="1">IFERROR(INDEX('brukerregistrering-støtteark'!$N$5:$N$21,MATCH(Brukerregistrering!L167,'brukerregistrering-støtteark'!$M$5:$M$21,0)),0)*Brukerregistrering!O167</f>
        <v>0</v>
      </c>
      <c r="H168" s="39">
        <f ca="1">IFERROR(INDEX('brukerregistrering-støtteark'!$N$5:$N$21,MATCH(Brukerregistrering!M167,'brukerregistrering-støtteark'!$M$5:$M$21,0)),0)*Brukerregistrering!O167</f>
        <v>0</v>
      </c>
      <c r="I168" s="40">
        <f t="shared" ca="1" si="4"/>
        <v>0</v>
      </c>
      <c r="J168" s="40">
        <f t="shared" ca="1" si="5"/>
        <v>0</v>
      </c>
    </row>
    <row r="169" spans="2:10">
      <c r="B169" s="85">
        <f>Brukerregistrering!C168</f>
        <v>0</v>
      </c>
      <c r="C169" s="38">
        <f>Brukerregistrering!H168</f>
        <v>0</v>
      </c>
      <c r="D169" s="41">
        <f ca="1">IFERROR(INDEX('brukerregistrering-støtteark'!$N$5:$N$21,MATCH(Brukerregistrering!I168,'brukerregistrering-støtteark'!$M$5:$M$21,0)),0)*Brukerregistrering!O168</f>
        <v>0</v>
      </c>
      <c r="E169" s="39">
        <f ca="1">IFERROR(INDEX('brukerregistrering-støtteark'!$N$5:$N$21,MATCH(Brukerregistrering!J168,'brukerregistrering-støtteark'!$M$5:$M$21,0)),0)*Brukerregistrering!O168</f>
        <v>0</v>
      </c>
      <c r="F169" s="39">
        <f ca="1">IFERROR(INDEX('brukerregistrering-støtteark'!$N$5:$N$21,MATCH(Brukerregistrering!K168,'brukerregistrering-støtteark'!$M$5:$M$21,0)),0)*Brukerregistrering!O168</f>
        <v>0</v>
      </c>
      <c r="G169" s="39">
        <f ca="1">IFERROR(INDEX('brukerregistrering-støtteark'!$N$5:$N$21,MATCH(Brukerregistrering!L168,'brukerregistrering-støtteark'!$M$5:$M$21,0)),0)*Brukerregistrering!O168</f>
        <v>0</v>
      </c>
      <c r="H169" s="39">
        <f ca="1">IFERROR(INDEX('brukerregistrering-støtteark'!$N$5:$N$21,MATCH(Brukerregistrering!M168,'brukerregistrering-støtteark'!$M$5:$M$21,0)),0)*Brukerregistrering!O168</f>
        <v>0</v>
      </c>
      <c r="I169" s="40">
        <f t="shared" ca="1" si="4"/>
        <v>0</v>
      </c>
      <c r="J169" s="40">
        <f t="shared" ca="1" si="5"/>
        <v>0</v>
      </c>
    </row>
    <row r="170" spans="2:10">
      <c r="B170" s="85">
        <f>Brukerregistrering!C169</f>
        <v>0</v>
      </c>
      <c r="C170" s="38">
        <f>Brukerregistrering!H169</f>
        <v>0</v>
      </c>
      <c r="D170" s="41">
        <f ca="1">IFERROR(INDEX('brukerregistrering-støtteark'!$N$5:$N$21,MATCH(Brukerregistrering!I169,'brukerregistrering-støtteark'!$M$5:$M$21,0)),0)*Brukerregistrering!O169</f>
        <v>0</v>
      </c>
      <c r="E170" s="39">
        <f ca="1">IFERROR(INDEX('brukerregistrering-støtteark'!$N$5:$N$21,MATCH(Brukerregistrering!J169,'brukerregistrering-støtteark'!$M$5:$M$21,0)),0)*Brukerregistrering!O169</f>
        <v>0</v>
      </c>
      <c r="F170" s="39">
        <f ca="1">IFERROR(INDEX('brukerregistrering-støtteark'!$N$5:$N$21,MATCH(Brukerregistrering!K169,'brukerregistrering-støtteark'!$M$5:$M$21,0)),0)*Brukerregistrering!O169</f>
        <v>0</v>
      </c>
      <c r="G170" s="39">
        <f ca="1">IFERROR(INDEX('brukerregistrering-støtteark'!$N$5:$N$21,MATCH(Brukerregistrering!L169,'brukerregistrering-støtteark'!$M$5:$M$21,0)),0)*Brukerregistrering!O169</f>
        <v>0</v>
      </c>
      <c r="H170" s="39">
        <f ca="1">IFERROR(INDEX('brukerregistrering-støtteark'!$N$5:$N$21,MATCH(Brukerregistrering!M169,'brukerregistrering-støtteark'!$M$5:$M$21,0)),0)*Brukerregistrering!O169</f>
        <v>0</v>
      </c>
      <c r="I170" s="40">
        <f t="shared" ca="1" si="4"/>
        <v>0</v>
      </c>
      <c r="J170" s="40">
        <f t="shared" ca="1" si="5"/>
        <v>0</v>
      </c>
    </row>
    <row r="171" spans="2:10">
      <c r="B171" s="85">
        <f>Brukerregistrering!C170</f>
        <v>0</v>
      </c>
      <c r="C171" s="38">
        <f>Brukerregistrering!H170</f>
        <v>0</v>
      </c>
      <c r="D171" s="41">
        <f ca="1">IFERROR(INDEX('brukerregistrering-støtteark'!$N$5:$N$21,MATCH(Brukerregistrering!I170,'brukerregistrering-støtteark'!$M$5:$M$21,0)),0)*Brukerregistrering!O170</f>
        <v>0</v>
      </c>
      <c r="E171" s="39">
        <f ca="1">IFERROR(INDEX('brukerregistrering-støtteark'!$N$5:$N$21,MATCH(Brukerregistrering!J170,'brukerregistrering-støtteark'!$M$5:$M$21,0)),0)*Brukerregistrering!O170</f>
        <v>0</v>
      </c>
      <c r="F171" s="39">
        <f ca="1">IFERROR(INDEX('brukerregistrering-støtteark'!$N$5:$N$21,MATCH(Brukerregistrering!K170,'brukerregistrering-støtteark'!$M$5:$M$21,0)),0)*Brukerregistrering!O170</f>
        <v>0</v>
      </c>
      <c r="G171" s="39">
        <f ca="1">IFERROR(INDEX('brukerregistrering-støtteark'!$N$5:$N$21,MATCH(Brukerregistrering!L170,'brukerregistrering-støtteark'!$M$5:$M$21,0)),0)*Brukerregistrering!O170</f>
        <v>0</v>
      </c>
      <c r="H171" s="39">
        <f ca="1">IFERROR(INDEX('brukerregistrering-støtteark'!$N$5:$N$21,MATCH(Brukerregistrering!M170,'brukerregistrering-støtteark'!$M$5:$M$21,0)),0)*Brukerregistrering!O170</f>
        <v>0</v>
      </c>
      <c r="I171" s="40">
        <f t="shared" ca="1" si="4"/>
        <v>0</v>
      </c>
      <c r="J171" s="40">
        <f t="shared" ca="1" si="5"/>
        <v>0</v>
      </c>
    </row>
    <row r="172" spans="2:10">
      <c r="B172" s="85">
        <f>Brukerregistrering!C171</f>
        <v>0</v>
      </c>
      <c r="C172" s="38">
        <f>Brukerregistrering!H171</f>
        <v>0</v>
      </c>
      <c r="D172" s="41">
        <f ca="1">IFERROR(INDEX('brukerregistrering-støtteark'!$N$5:$N$21,MATCH(Brukerregistrering!I171,'brukerregistrering-støtteark'!$M$5:$M$21,0)),0)*Brukerregistrering!O171</f>
        <v>0</v>
      </c>
      <c r="E172" s="39">
        <f ca="1">IFERROR(INDEX('brukerregistrering-støtteark'!$N$5:$N$21,MATCH(Brukerregistrering!J171,'brukerregistrering-støtteark'!$M$5:$M$21,0)),0)*Brukerregistrering!O171</f>
        <v>0</v>
      </c>
      <c r="F172" s="39">
        <f ca="1">IFERROR(INDEX('brukerregistrering-støtteark'!$N$5:$N$21,MATCH(Brukerregistrering!K171,'brukerregistrering-støtteark'!$M$5:$M$21,0)),0)*Brukerregistrering!O171</f>
        <v>0</v>
      </c>
      <c r="G172" s="39">
        <f ca="1">IFERROR(INDEX('brukerregistrering-støtteark'!$N$5:$N$21,MATCH(Brukerregistrering!L171,'brukerregistrering-støtteark'!$M$5:$M$21,0)),0)*Brukerregistrering!O171</f>
        <v>0</v>
      </c>
      <c r="H172" s="39">
        <f ca="1">IFERROR(INDEX('brukerregistrering-støtteark'!$N$5:$N$21,MATCH(Brukerregistrering!M171,'brukerregistrering-støtteark'!$M$5:$M$21,0)),0)*Brukerregistrering!O171</f>
        <v>0</v>
      </c>
      <c r="I172" s="40">
        <f t="shared" ca="1" si="4"/>
        <v>0</v>
      </c>
      <c r="J172" s="40">
        <f t="shared" ca="1" si="5"/>
        <v>0</v>
      </c>
    </row>
    <row r="173" spans="2:10">
      <c r="B173" s="85">
        <f>Brukerregistrering!C172</f>
        <v>0</v>
      </c>
      <c r="C173" s="38">
        <f>Brukerregistrering!H172</f>
        <v>0</v>
      </c>
      <c r="D173" s="41">
        <f ca="1">IFERROR(INDEX('brukerregistrering-støtteark'!$N$5:$N$21,MATCH(Brukerregistrering!I172,'brukerregistrering-støtteark'!$M$5:$M$21,0)),0)*Brukerregistrering!O172</f>
        <v>0</v>
      </c>
      <c r="E173" s="39">
        <f ca="1">IFERROR(INDEX('brukerregistrering-støtteark'!$N$5:$N$21,MATCH(Brukerregistrering!J172,'brukerregistrering-støtteark'!$M$5:$M$21,0)),0)*Brukerregistrering!O172</f>
        <v>0</v>
      </c>
      <c r="F173" s="39">
        <f ca="1">IFERROR(INDEX('brukerregistrering-støtteark'!$N$5:$N$21,MATCH(Brukerregistrering!K172,'brukerregistrering-støtteark'!$M$5:$M$21,0)),0)*Brukerregistrering!O172</f>
        <v>0</v>
      </c>
      <c r="G173" s="39">
        <f ca="1">IFERROR(INDEX('brukerregistrering-støtteark'!$N$5:$N$21,MATCH(Brukerregistrering!L172,'brukerregistrering-støtteark'!$M$5:$M$21,0)),0)*Brukerregistrering!O172</f>
        <v>0</v>
      </c>
      <c r="H173" s="39">
        <f ca="1">IFERROR(INDEX('brukerregistrering-støtteark'!$N$5:$N$21,MATCH(Brukerregistrering!M172,'brukerregistrering-støtteark'!$M$5:$M$21,0)),0)*Brukerregistrering!O172</f>
        <v>0</v>
      </c>
      <c r="I173" s="40">
        <f t="shared" ca="1" si="4"/>
        <v>0</v>
      </c>
      <c r="J173" s="40">
        <f t="shared" ca="1" si="5"/>
        <v>0</v>
      </c>
    </row>
    <row r="174" spans="2:10">
      <c r="B174" s="85">
        <f>Brukerregistrering!C173</f>
        <v>0</v>
      </c>
      <c r="C174" s="38">
        <f>Brukerregistrering!H173</f>
        <v>0</v>
      </c>
      <c r="D174" s="41">
        <f ca="1">IFERROR(INDEX('brukerregistrering-støtteark'!$N$5:$N$21,MATCH(Brukerregistrering!I173,'brukerregistrering-støtteark'!$M$5:$M$21,0)),0)*Brukerregistrering!O173</f>
        <v>0</v>
      </c>
      <c r="E174" s="39">
        <f ca="1">IFERROR(INDEX('brukerregistrering-støtteark'!$N$5:$N$21,MATCH(Brukerregistrering!J173,'brukerregistrering-støtteark'!$M$5:$M$21,0)),0)*Brukerregistrering!O173</f>
        <v>0</v>
      </c>
      <c r="F174" s="39">
        <f ca="1">IFERROR(INDEX('brukerregistrering-støtteark'!$N$5:$N$21,MATCH(Brukerregistrering!K173,'brukerregistrering-støtteark'!$M$5:$M$21,0)),0)*Brukerregistrering!O173</f>
        <v>0</v>
      </c>
      <c r="G174" s="39">
        <f ca="1">IFERROR(INDEX('brukerregistrering-støtteark'!$N$5:$N$21,MATCH(Brukerregistrering!L173,'brukerregistrering-støtteark'!$M$5:$M$21,0)),0)*Brukerregistrering!O173</f>
        <v>0</v>
      </c>
      <c r="H174" s="39">
        <f ca="1">IFERROR(INDEX('brukerregistrering-støtteark'!$N$5:$N$21,MATCH(Brukerregistrering!M173,'brukerregistrering-støtteark'!$M$5:$M$21,0)),0)*Brukerregistrering!O173</f>
        <v>0</v>
      </c>
      <c r="I174" s="40">
        <f t="shared" ca="1" si="4"/>
        <v>0</v>
      </c>
      <c r="J174" s="40">
        <f t="shared" ca="1" si="5"/>
        <v>0</v>
      </c>
    </row>
    <row r="175" spans="2:10">
      <c r="B175" s="85">
        <f>Brukerregistrering!C174</f>
        <v>0</v>
      </c>
      <c r="C175" s="38">
        <f>Brukerregistrering!H174</f>
        <v>0</v>
      </c>
      <c r="D175" s="41">
        <f ca="1">IFERROR(INDEX('brukerregistrering-støtteark'!$N$5:$N$21,MATCH(Brukerregistrering!I174,'brukerregistrering-støtteark'!$M$5:$M$21,0)),0)*Brukerregistrering!O174</f>
        <v>0</v>
      </c>
      <c r="E175" s="39">
        <f ca="1">IFERROR(INDEX('brukerregistrering-støtteark'!$N$5:$N$21,MATCH(Brukerregistrering!J174,'brukerregistrering-støtteark'!$M$5:$M$21,0)),0)*Brukerregistrering!O174</f>
        <v>0</v>
      </c>
      <c r="F175" s="39">
        <f ca="1">IFERROR(INDEX('brukerregistrering-støtteark'!$N$5:$N$21,MATCH(Brukerregistrering!K174,'brukerregistrering-støtteark'!$M$5:$M$21,0)),0)*Brukerregistrering!O174</f>
        <v>0</v>
      </c>
      <c r="G175" s="39">
        <f ca="1">IFERROR(INDEX('brukerregistrering-støtteark'!$N$5:$N$21,MATCH(Brukerregistrering!L174,'brukerregistrering-støtteark'!$M$5:$M$21,0)),0)*Brukerregistrering!O174</f>
        <v>0</v>
      </c>
      <c r="H175" s="39">
        <f ca="1">IFERROR(INDEX('brukerregistrering-støtteark'!$N$5:$N$21,MATCH(Brukerregistrering!M174,'brukerregistrering-støtteark'!$M$5:$M$21,0)),0)*Brukerregistrering!O174</f>
        <v>0</v>
      </c>
      <c r="I175" s="40">
        <f t="shared" ca="1" si="4"/>
        <v>0</v>
      </c>
      <c r="J175" s="40">
        <f t="shared" ca="1" si="5"/>
        <v>0</v>
      </c>
    </row>
    <row r="176" spans="2:10">
      <c r="B176" s="85">
        <f>Brukerregistrering!C175</f>
        <v>0</v>
      </c>
      <c r="C176" s="38">
        <f>Brukerregistrering!H175</f>
        <v>0</v>
      </c>
      <c r="D176" s="41">
        <f ca="1">IFERROR(INDEX('brukerregistrering-støtteark'!$N$5:$N$21,MATCH(Brukerregistrering!I175,'brukerregistrering-støtteark'!$M$5:$M$21,0)),0)*Brukerregistrering!O175</f>
        <v>0</v>
      </c>
      <c r="E176" s="39">
        <f ca="1">IFERROR(INDEX('brukerregistrering-støtteark'!$N$5:$N$21,MATCH(Brukerregistrering!J175,'brukerregistrering-støtteark'!$M$5:$M$21,0)),0)*Brukerregistrering!O175</f>
        <v>0</v>
      </c>
      <c r="F176" s="39">
        <f ca="1">IFERROR(INDEX('brukerregistrering-støtteark'!$N$5:$N$21,MATCH(Brukerregistrering!K175,'brukerregistrering-støtteark'!$M$5:$M$21,0)),0)*Brukerregistrering!O175</f>
        <v>0</v>
      </c>
      <c r="G176" s="39">
        <f ca="1">IFERROR(INDEX('brukerregistrering-støtteark'!$N$5:$N$21,MATCH(Brukerregistrering!L175,'brukerregistrering-støtteark'!$M$5:$M$21,0)),0)*Brukerregistrering!O175</f>
        <v>0</v>
      </c>
      <c r="H176" s="39">
        <f ca="1">IFERROR(INDEX('brukerregistrering-støtteark'!$N$5:$N$21,MATCH(Brukerregistrering!M175,'brukerregistrering-støtteark'!$M$5:$M$21,0)),0)*Brukerregistrering!O175</f>
        <v>0</v>
      </c>
      <c r="I176" s="40">
        <f t="shared" ca="1" si="4"/>
        <v>0</v>
      </c>
      <c r="J176" s="40">
        <f t="shared" ca="1" si="5"/>
        <v>0</v>
      </c>
    </row>
    <row r="177" spans="2:10">
      <c r="B177" s="85">
        <f>Brukerregistrering!C176</f>
        <v>0</v>
      </c>
      <c r="C177" s="38">
        <f>Brukerregistrering!H176</f>
        <v>0</v>
      </c>
      <c r="D177" s="41">
        <f ca="1">IFERROR(INDEX('brukerregistrering-støtteark'!$N$5:$N$21,MATCH(Brukerregistrering!I176,'brukerregistrering-støtteark'!$M$5:$M$21,0)),0)*Brukerregistrering!O176</f>
        <v>0</v>
      </c>
      <c r="E177" s="39">
        <f ca="1">IFERROR(INDEX('brukerregistrering-støtteark'!$N$5:$N$21,MATCH(Brukerregistrering!J176,'brukerregistrering-støtteark'!$M$5:$M$21,0)),0)*Brukerregistrering!O176</f>
        <v>0</v>
      </c>
      <c r="F177" s="39">
        <f ca="1">IFERROR(INDEX('brukerregistrering-støtteark'!$N$5:$N$21,MATCH(Brukerregistrering!K176,'brukerregistrering-støtteark'!$M$5:$M$21,0)),0)*Brukerregistrering!O176</f>
        <v>0</v>
      </c>
      <c r="G177" s="39">
        <f ca="1">IFERROR(INDEX('brukerregistrering-støtteark'!$N$5:$N$21,MATCH(Brukerregistrering!L176,'brukerregistrering-støtteark'!$M$5:$M$21,0)),0)*Brukerregistrering!O176</f>
        <v>0</v>
      </c>
      <c r="H177" s="39">
        <f ca="1">IFERROR(INDEX('brukerregistrering-støtteark'!$N$5:$N$21,MATCH(Brukerregistrering!M176,'brukerregistrering-støtteark'!$M$5:$M$21,0)),0)*Brukerregistrering!O176</f>
        <v>0</v>
      </c>
      <c r="I177" s="40">
        <f t="shared" ca="1" si="4"/>
        <v>0</v>
      </c>
      <c r="J177" s="40">
        <f t="shared" ca="1" si="5"/>
        <v>0</v>
      </c>
    </row>
    <row r="178" spans="2:10">
      <c r="B178" s="85">
        <f>Brukerregistrering!C177</f>
        <v>0</v>
      </c>
      <c r="C178" s="38">
        <f>Brukerregistrering!H177</f>
        <v>0</v>
      </c>
      <c r="D178" s="41">
        <f ca="1">IFERROR(INDEX('brukerregistrering-støtteark'!$N$5:$N$21,MATCH(Brukerregistrering!I177,'brukerregistrering-støtteark'!$M$5:$M$21,0)),0)*Brukerregistrering!O177</f>
        <v>0</v>
      </c>
      <c r="E178" s="39">
        <f ca="1">IFERROR(INDEX('brukerregistrering-støtteark'!$N$5:$N$21,MATCH(Brukerregistrering!J177,'brukerregistrering-støtteark'!$M$5:$M$21,0)),0)*Brukerregistrering!O177</f>
        <v>0</v>
      </c>
      <c r="F178" s="39">
        <f ca="1">IFERROR(INDEX('brukerregistrering-støtteark'!$N$5:$N$21,MATCH(Brukerregistrering!K177,'brukerregistrering-støtteark'!$M$5:$M$21,0)),0)*Brukerregistrering!O177</f>
        <v>0</v>
      </c>
      <c r="G178" s="39">
        <f ca="1">IFERROR(INDEX('brukerregistrering-støtteark'!$N$5:$N$21,MATCH(Brukerregistrering!L177,'brukerregistrering-støtteark'!$M$5:$M$21,0)),0)*Brukerregistrering!O177</f>
        <v>0</v>
      </c>
      <c r="H178" s="39">
        <f ca="1">IFERROR(INDEX('brukerregistrering-støtteark'!$N$5:$N$21,MATCH(Brukerregistrering!M177,'brukerregistrering-støtteark'!$M$5:$M$21,0)),0)*Brukerregistrering!O177</f>
        <v>0</v>
      </c>
      <c r="I178" s="40">
        <f t="shared" ca="1" si="4"/>
        <v>0</v>
      </c>
      <c r="J178" s="40">
        <f t="shared" ca="1" si="5"/>
        <v>0</v>
      </c>
    </row>
    <row r="179" spans="2:10">
      <c r="B179" s="85">
        <f>Brukerregistrering!C178</f>
        <v>0</v>
      </c>
      <c r="C179" s="38">
        <f>Brukerregistrering!H178</f>
        <v>0</v>
      </c>
      <c r="D179" s="41">
        <f ca="1">IFERROR(INDEX('brukerregistrering-støtteark'!$N$5:$N$21,MATCH(Brukerregistrering!I178,'brukerregistrering-støtteark'!$M$5:$M$21,0)),0)*Brukerregistrering!O178</f>
        <v>0</v>
      </c>
      <c r="E179" s="39">
        <f ca="1">IFERROR(INDEX('brukerregistrering-støtteark'!$N$5:$N$21,MATCH(Brukerregistrering!J178,'brukerregistrering-støtteark'!$M$5:$M$21,0)),0)*Brukerregistrering!O178</f>
        <v>0</v>
      </c>
      <c r="F179" s="39">
        <f ca="1">IFERROR(INDEX('brukerregistrering-støtteark'!$N$5:$N$21,MATCH(Brukerregistrering!K178,'brukerregistrering-støtteark'!$M$5:$M$21,0)),0)*Brukerregistrering!O178</f>
        <v>0</v>
      </c>
      <c r="G179" s="39">
        <f ca="1">IFERROR(INDEX('brukerregistrering-støtteark'!$N$5:$N$21,MATCH(Brukerregistrering!L178,'brukerregistrering-støtteark'!$M$5:$M$21,0)),0)*Brukerregistrering!O178</f>
        <v>0</v>
      </c>
      <c r="H179" s="39">
        <f ca="1">IFERROR(INDEX('brukerregistrering-støtteark'!$N$5:$N$21,MATCH(Brukerregistrering!M178,'brukerregistrering-støtteark'!$M$5:$M$21,0)),0)*Brukerregistrering!O178</f>
        <v>0</v>
      </c>
      <c r="I179" s="40">
        <f t="shared" ca="1" si="4"/>
        <v>0</v>
      </c>
      <c r="J179" s="40">
        <f t="shared" ca="1" si="5"/>
        <v>0</v>
      </c>
    </row>
    <row r="180" spans="2:10">
      <c r="B180" s="85">
        <f>Brukerregistrering!C179</f>
        <v>0</v>
      </c>
      <c r="C180" s="38">
        <f>Brukerregistrering!H179</f>
        <v>0</v>
      </c>
      <c r="D180" s="41">
        <f ca="1">IFERROR(INDEX('brukerregistrering-støtteark'!$N$5:$N$21,MATCH(Brukerregistrering!I179,'brukerregistrering-støtteark'!$M$5:$M$21,0)),0)*Brukerregistrering!O179</f>
        <v>0</v>
      </c>
      <c r="E180" s="39">
        <f ca="1">IFERROR(INDEX('brukerregistrering-støtteark'!$N$5:$N$21,MATCH(Brukerregistrering!J179,'brukerregistrering-støtteark'!$M$5:$M$21,0)),0)*Brukerregistrering!O179</f>
        <v>0</v>
      </c>
      <c r="F180" s="39">
        <f ca="1">IFERROR(INDEX('brukerregistrering-støtteark'!$N$5:$N$21,MATCH(Brukerregistrering!K179,'brukerregistrering-støtteark'!$M$5:$M$21,0)),0)*Brukerregistrering!O179</f>
        <v>0</v>
      </c>
      <c r="G180" s="39">
        <f ca="1">IFERROR(INDEX('brukerregistrering-støtteark'!$N$5:$N$21,MATCH(Brukerregistrering!L179,'brukerregistrering-støtteark'!$M$5:$M$21,0)),0)*Brukerregistrering!O179</f>
        <v>0</v>
      </c>
      <c r="H180" s="39">
        <f ca="1">IFERROR(INDEX('brukerregistrering-støtteark'!$N$5:$N$21,MATCH(Brukerregistrering!M179,'brukerregistrering-støtteark'!$M$5:$M$21,0)),0)*Brukerregistrering!O179</f>
        <v>0</v>
      </c>
      <c r="I180" s="40">
        <f t="shared" ca="1" si="4"/>
        <v>0</v>
      </c>
      <c r="J180" s="40">
        <f t="shared" ca="1" si="5"/>
        <v>0</v>
      </c>
    </row>
    <row r="181" spans="2:10">
      <c r="B181" s="85">
        <f>Brukerregistrering!C180</f>
        <v>0</v>
      </c>
      <c r="C181" s="38">
        <f>Brukerregistrering!H180</f>
        <v>0</v>
      </c>
      <c r="D181" s="41">
        <f ca="1">IFERROR(INDEX('brukerregistrering-støtteark'!$N$5:$N$21,MATCH(Brukerregistrering!I180,'brukerregistrering-støtteark'!$M$5:$M$21,0)),0)*Brukerregistrering!O180</f>
        <v>0</v>
      </c>
      <c r="E181" s="39">
        <f ca="1">IFERROR(INDEX('brukerregistrering-støtteark'!$N$5:$N$21,MATCH(Brukerregistrering!J180,'brukerregistrering-støtteark'!$M$5:$M$21,0)),0)*Brukerregistrering!O180</f>
        <v>0</v>
      </c>
      <c r="F181" s="39">
        <f ca="1">IFERROR(INDEX('brukerregistrering-støtteark'!$N$5:$N$21,MATCH(Brukerregistrering!K180,'brukerregistrering-støtteark'!$M$5:$M$21,0)),0)*Brukerregistrering!O180</f>
        <v>0</v>
      </c>
      <c r="G181" s="39">
        <f ca="1">IFERROR(INDEX('brukerregistrering-støtteark'!$N$5:$N$21,MATCH(Brukerregistrering!L180,'brukerregistrering-støtteark'!$M$5:$M$21,0)),0)*Brukerregistrering!O180</f>
        <v>0</v>
      </c>
      <c r="H181" s="39">
        <f ca="1">IFERROR(INDEX('brukerregistrering-støtteark'!$N$5:$N$21,MATCH(Brukerregistrering!M180,'brukerregistrering-støtteark'!$M$5:$M$21,0)),0)*Brukerregistrering!O180</f>
        <v>0</v>
      </c>
      <c r="I181" s="40">
        <f t="shared" ca="1" si="4"/>
        <v>0</v>
      </c>
      <c r="J181" s="40">
        <f t="shared" ca="1" si="5"/>
        <v>0</v>
      </c>
    </row>
    <row r="182" spans="2:10">
      <c r="B182" s="85">
        <f>Brukerregistrering!C181</f>
        <v>0</v>
      </c>
      <c r="C182" s="38">
        <f>Brukerregistrering!H181</f>
        <v>0</v>
      </c>
      <c r="D182" s="41">
        <f ca="1">IFERROR(INDEX('brukerregistrering-støtteark'!$N$5:$N$21,MATCH(Brukerregistrering!I181,'brukerregistrering-støtteark'!$M$5:$M$21,0)),0)*Brukerregistrering!O181</f>
        <v>0</v>
      </c>
      <c r="E182" s="39">
        <f ca="1">IFERROR(INDEX('brukerregistrering-støtteark'!$N$5:$N$21,MATCH(Brukerregistrering!J181,'brukerregistrering-støtteark'!$M$5:$M$21,0)),0)*Brukerregistrering!O181</f>
        <v>0</v>
      </c>
      <c r="F182" s="39">
        <f ca="1">IFERROR(INDEX('brukerregistrering-støtteark'!$N$5:$N$21,MATCH(Brukerregistrering!K181,'brukerregistrering-støtteark'!$M$5:$M$21,0)),0)*Brukerregistrering!O181</f>
        <v>0</v>
      </c>
      <c r="G182" s="39">
        <f ca="1">IFERROR(INDEX('brukerregistrering-støtteark'!$N$5:$N$21,MATCH(Brukerregistrering!L181,'brukerregistrering-støtteark'!$M$5:$M$21,0)),0)*Brukerregistrering!O181</f>
        <v>0</v>
      </c>
      <c r="H182" s="39">
        <f ca="1">IFERROR(INDEX('brukerregistrering-støtteark'!$N$5:$N$21,MATCH(Brukerregistrering!M181,'brukerregistrering-støtteark'!$M$5:$M$21,0)),0)*Brukerregistrering!O181</f>
        <v>0</v>
      </c>
      <c r="I182" s="40">
        <f t="shared" ca="1" si="4"/>
        <v>0</v>
      </c>
      <c r="J182" s="40">
        <f t="shared" ca="1" si="5"/>
        <v>0</v>
      </c>
    </row>
    <row r="183" spans="2:10">
      <c r="B183" s="85">
        <f>Brukerregistrering!C182</f>
        <v>0</v>
      </c>
      <c r="C183" s="38">
        <f>Brukerregistrering!H182</f>
        <v>0</v>
      </c>
      <c r="D183" s="41">
        <f ca="1">IFERROR(INDEX('brukerregistrering-støtteark'!$N$5:$N$21,MATCH(Brukerregistrering!I182,'brukerregistrering-støtteark'!$M$5:$M$21,0)),0)*Brukerregistrering!O182</f>
        <v>0</v>
      </c>
      <c r="E183" s="39">
        <f ca="1">IFERROR(INDEX('brukerregistrering-støtteark'!$N$5:$N$21,MATCH(Brukerregistrering!J182,'brukerregistrering-støtteark'!$M$5:$M$21,0)),0)*Brukerregistrering!O182</f>
        <v>0</v>
      </c>
      <c r="F183" s="39">
        <f ca="1">IFERROR(INDEX('brukerregistrering-støtteark'!$N$5:$N$21,MATCH(Brukerregistrering!K182,'brukerregistrering-støtteark'!$M$5:$M$21,0)),0)*Brukerregistrering!O182</f>
        <v>0</v>
      </c>
      <c r="G183" s="39">
        <f ca="1">IFERROR(INDEX('brukerregistrering-støtteark'!$N$5:$N$21,MATCH(Brukerregistrering!L182,'brukerregistrering-støtteark'!$M$5:$M$21,0)),0)*Brukerregistrering!O182</f>
        <v>0</v>
      </c>
      <c r="H183" s="39">
        <f ca="1">IFERROR(INDEX('brukerregistrering-støtteark'!$N$5:$N$21,MATCH(Brukerregistrering!M182,'brukerregistrering-støtteark'!$M$5:$M$21,0)),0)*Brukerregistrering!O182</f>
        <v>0</v>
      </c>
      <c r="I183" s="40">
        <f t="shared" ca="1" si="4"/>
        <v>0</v>
      </c>
      <c r="J183" s="40">
        <f t="shared" ca="1" si="5"/>
        <v>0</v>
      </c>
    </row>
    <row r="184" spans="2:10">
      <c r="B184" s="85">
        <f>Brukerregistrering!C183</f>
        <v>0</v>
      </c>
      <c r="C184" s="38">
        <f>Brukerregistrering!H183</f>
        <v>0</v>
      </c>
      <c r="D184" s="41">
        <f ca="1">IFERROR(INDEX('brukerregistrering-støtteark'!$N$5:$N$21,MATCH(Brukerregistrering!I183,'brukerregistrering-støtteark'!$M$5:$M$21,0)),0)*Brukerregistrering!O183</f>
        <v>0</v>
      </c>
      <c r="E184" s="39">
        <f ca="1">IFERROR(INDEX('brukerregistrering-støtteark'!$N$5:$N$21,MATCH(Brukerregistrering!J183,'brukerregistrering-støtteark'!$M$5:$M$21,0)),0)*Brukerregistrering!O183</f>
        <v>0</v>
      </c>
      <c r="F184" s="39">
        <f ca="1">IFERROR(INDEX('brukerregistrering-støtteark'!$N$5:$N$21,MATCH(Brukerregistrering!K183,'brukerregistrering-støtteark'!$M$5:$M$21,0)),0)*Brukerregistrering!O183</f>
        <v>0</v>
      </c>
      <c r="G184" s="39">
        <f ca="1">IFERROR(INDEX('brukerregistrering-støtteark'!$N$5:$N$21,MATCH(Brukerregistrering!L183,'brukerregistrering-støtteark'!$M$5:$M$21,0)),0)*Brukerregistrering!O183</f>
        <v>0</v>
      </c>
      <c r="H184" s="39">
        <f ca="1">IFERROR(INDEX('brukerregistrering-støtteark'!$N$5:$N$21,MATCH(Brukerregistrering!M183,'brukerregistrering-støtteark'!$M$5:$M$21,0)),0)*Brukerregistrering!O183</f>
        <v>0</v>
      </c>
      <c r="I184" s="40">
        <f t="shared" ca="1" si="4"/>
        <v>0</v>
      </c>
      <c r="J184" s="40">
        <f t="shared" ca="1" si="5"/>
        <v>0</v>
      </c>
    </row>
    <row r="185" spans="2:10">
      <c r="B185" s="85">
        <f>Brukerregistrering!C184</f>
        <v>0</v>
      </c>
      <c r="C185" s="38">
        <f>Brukerregistrering!H184</f>
        <v>0</v>
      </c>
      <c r="D185" s="41">
        <f ca="1">IFERROR(INDEX('brukerregistrering-støtteark'!$N$5:$N$21,MATCH(Brukerregistrering!I184,'brukerregistrering-støtteark'!$M$5:$M$21,0)),0)*Brukerregistrering!O184</f>
        <v>0</v>
      </c>
      <c r="E185" s="39">
        <f ca="1">IFERROR(INDEX('brukerregistrering-støtteark'!$N$5:$N$21,MATCH(Brukerregistrering!J184,'brukerregistrering-støtteark'!$M$5:$M$21,0)),0)*Brukerregistrering!O184</f>
        <v>0</v>
      </c>
      <c r="F185" s="39">
        <f ca="1">IFERROR(INDEX('brukerregistrering-støtteark'!$N$5:$N$21,MATCH(Brukerregistrering!K184,'brukerregistrering-støtteark'!$M$5:$M$21,0)),0)*Brukerregistrering!O184</f>
        <v>0</v>
      </c>
      <c r="G185" s="39">
        <f ca="1">IFERROR(INDEX('brukerregistrering-støtteark'!$N$5:$N$21,MATCH(Brukerregistrering!L184,'brukerregistrering-støtteark'!$M$5:$M$21,0)),0)*Brukerregistrering!O184</f>
        <v>0</v>
      </c>
      <c r="H185" s="39">
        <f ca="1">IFERROR(INDEX('brukerregistrering-støtteark'!$N$5:$N$21,MATCH(Brukerregistrering!M184,'brukerregistrering-støtteark'!$M$5:$M$21,0)),0)*Brukerregistrering!O184</f>
        <v>0</v>
      </c>
      <c r="I185" s="40">
        <f t="shared" ca="1" si="4"/>
        <v>0</v>
      </c>
      <c r="J185" s="40">
        <f t="shared" ca="1" si="5"/>
        <v>0</v>
      </c>
    </row>
    <row r="186" spans="2:10">
      <c r="B186" s="85">
        <f>Brukerregistrering!C185</f>
        <v>0</v>
      </c>
      <c r="C186" s="38">
        <f>Brukerregistrering!H185</f>
        <v>0</v>
      </c>
      <c r="D186" s="41">
        <f ca="1">IFERROR(INDEX('brukerregistrering-støtteark'!$N$5:$N$21,MATCH(Brukerregistrering!I185,'brukerregistrering-støtteark'!$M$5:$M$21,0)),0)*Brukerregistrering!O185</f>
        <v>0</v>
      </c>
      <c r="E186" s="39">
        <f ca="1">IFERROR(INDEX('brukerregistrering-støtteark'!$N$5:$N$21,MATCH(Brukerregistrering!J185,'brukerregistrering-støtteark'!$M$5:$M$21,0)),0)*Brukerregistrering!O185</f>
        <v>0</v>
      </c>
      <c r="F186" s="39">
        <f ca="1">IFERROR(INDEX('brukerregistrering-støtteark'!$N$5:$N$21,MATCH(Brukerregistrering!K185,'brukerregistrering-støtteark'!$M$5:$M$21,0)),0)*Brukerregistrering!O185</f>
        <v>0</v>
      </c>
      <c r="G186" s="39">
        <f ca="1">IFERROR(INDEX('brukerregistrering-støtteark'!$N$5:$N$21,MATCH(Brukerregistrering!L185,'brukerregistrering-støtteark'!$M$5:$M$21,0)),0)*Brukerregistrering!O185</f>
        <v>0</v>
      </c>
      <c r="H186" s="39">
        <f ca="1">IFERROR(INDEX('brukerregistrering-støtteark'!$N$5:$N$21,MATCH(Brukerregistrering!M185,'brukerregistrering-støtteark'!$M$5:$M$21,0)),0)*Brukerregistrering!O185</f>
        <v>0</v>
      </c>
      <c r="I186" s="40">
        <f t="shared" ca="1" si="4"/>
        <v>0</v>
      </c>
      <c r="J186" s="40">
        <f t="shared" ca="1" si="5"/>
        <v>0</v>
      </c>
    </row>
    <row r="187" spans="2:10">
      <c r="B187" s="85">
        <f>Brukerregistrering!C186</f>
        <v>0</v>
      </c>
      <c r="C187" s="38">
        <f>Brukerregistrering!H186</f>
        <v>0</v>
      </c>
      <c r="D187" s="41">
        <f ca="1">IFERROR(INDEX('brukerregistrering-støtteark'!$N$5:$N$21,MATCH(Brukerregistrering!I186,'brukerregistrering-støtteark'!$M$5:$M$21,0)),0)*Brukerregistrering!O186</f>
        <v>0</v>
      </c>
      <c r="E187" s="39">
        <f ca="1">IFERROR(INDEX('brukerregistrering-støtteark'!$N$5:$N$21,MATCH(Brukerregistrering!J186,'brukerregistrering-støtteark'!$M$5:$M$21,0)),0)*Brukerregistrering!O186</f>
        <v>0</v>
      </c>
      <c r="F187" s="39">
        <f ca="1">IFERROR(INDEX('brukerregistrering-støtteark'!$N$5:$N$21,MATCH(Brukerregistrering!K186,'brukerregistrering-støtteark'!$M$5:$M$21,0)),0)*Brukerregistrering!O186</f>
        <v>0</v>
      </c>
      <c r="G187" s="39">
        <f ca="1">IFERROR(INDEX('brukerregistrering-støtteark'!$N$5:$N$21,MATCH(Brukerregistrering!L186,'brukerregistrering-støtteark'!$M$5:$M$21,0)),0)*Brukerregistrering!O186</f>
        <v>0</v>
      </c>
      <c r="H187" s="39">
        <f ca="1">IFERROR(INDEX('brukerregistrering-støtteark'!$N$5:$N$21,MATCH(Brukerregistrering!M186,'brukerregistrering-støtteark'!$M$5:$M$21,0)),0)*Brukerregistrering!O186</f>
        <v>0</v>
      </c>
      <c r="I187" s="40">
        <f t="shared" ca="1" si="4"/>
        <v>0</v>
      </c>
      <c r="J187" s="40">
        <f t="shared" ca="1" si="5"/>
        <v>0</v>
      </c>
    </row>
    <row r="188" spans="2:10">
      <c r="B188" s="85">
        <f>Brukerregistrering!C187</f>
        <v>0</v>
      </c>
      <c r="C188" s="38">
        <f>Brukerregistrering!H187</f>
        <v>0</v>
      </c>
      <c r="D188" s="41">
        <f ca="1">IFERROR(INDEX('brukerregistrering-støtteark'!$N$5:$N$21,MATCH(Brukerregistrering!I187,'brukerregistrering-støtteark'!$M$5:$M$21,0)),0)*Brukerregistrering!O187</f>
        <v>0</v>
      </c>
      <c r="E188" s="39">
        <f ca="1">IFERROR(INDEX('brukerregistrering-støtteark'!$N$5:$N$21,MATCH(Brukerregistrering!J187,'brukerregistrering-støtteark'!$M$5:$M$21,0)),0)*Brukerregistrering!O187</f>
        <v>0</v>
      </c>
      <c r="F188" s="39">
        <f ca="1">IFERROR(INDEX('brukerregistrering-støtteark'!$N$5:$N$21,MATCH(Brukerregistrering!K187,'brukerregistrering-støtteark'!$M$5:$M$21,0)),0)*Brukerregistrering!O187</f>
        <v>0</v>
      </c>
      <c r="G188" s="39">
        <f ca="1">IFERROR(INDEX('brukerregistrering-støtteark'!$N$5:$N$21,MATCH(Brukerregistrering!L187,'brukerregistrering-støtteark'!$M$5:$M$21,0)),0)*Brukerregistrering!O187</f>
        <v>0</v>
      </c>
      <c r="H188" s="39">
        <f ca="1">IFERROR(INDEX('brukerregistrering-støtteark'!$N$5:$N$21,MATCH(Brukerregistrering!M187,'brukerregistrering-støtteark'!$M$5:$M$21,0)),0)*Brukerregistrering!O187</f>
        <v>0</v>
      </c>
      <c r="I188" s="40">
        <f t="shared" ca="1" si="4"/>
        <v>0</v>
      </c>
      <c r="J188" s="40">
        <f t="shared" ca="1" si="5"/>
        <v>0</v>
      </c>
    </row>
    <row r="189" spans="2:10">
      <c r="B189" s="85">
        <f>Brukerregistrering!C188</f>
        <v>0</v>
      </c>
      <c r="C189" s="38">
        <f>Brukerregistrering!H188</f>
        <v>0</v>
      </c>
      <c r="D189" s="41">
        <f ca="1">IFERROR(INDEX('brukerregistrering-støtteark'!$N$5:$N$21,MATCH(Brukerregistrering!I188,'brukerregistrering-støtteark'!$M$5:$M$21,0)),0)*Brukerregistrering!O188</f>
        <v>0</v>
      </c>
      <c r="E189" s="39">
        <f ca="1">IFERROR(INDEX('brukerregistrering-støtteark'!$N$5:$N$21,MATCH(Brukerregistrering!J188,'brukerregistrering-støtteark'!$M$5:$M$21,0)),0)*Brukerregistrering!O188</f>
        <v>0</v>
      </c>
      <c r="F189" s="39">
        <f ca="1">IFERROR(INDEX('brukerregistrering-støtteark'!$N$5:$N$21,MATCH(Brukerregistrering!K188,'brukerregistrering-støtteark'!$M$5:$M$21,0)),0)*Brukerregistrering!O188</f>
        <v>0</v>
      </c>
      <c r="G189" s="39">
        <f ca="1">IFERROR(INDEX('brukerregistrering-støtteark'!$N$5:$N$21,MATCH(Brukerregistrering!L188,'brukerregistrering-støtteark'!$M$5:$M$21,0)),0)*Brukerregistrering!O188</f>
        <v>0</v>
      </c>
      <c r="H189" s="39">
        <f ca="1">IFERROR(INDEX('brukerregistrering-støtteark'!$N$5:$N$21,MATCH(Brukerregistrering!M188,'brukerregistrering-støtteark'!$M$5:$M$21,0)),0)*Brukerregistrering!O188</f>
        <v>0</v>
      </c>
      <c r="I189" s="40">
        <f t="shared" ca="1" si="4"/>
        <v>0</v>
      </c>
      <c r="J189" s="40">
        <f t="shared" ca="1" si="5"/>
        <v>0</v>
      </c>
    </row>
    <row r="190" spans="2:10">
      <c r="B190" s="85">
        <f>Brukerregistrering!C189</f>
        <v>0</v>
      </c>
      <c r="C190" s="38">
        <f>Brukerregistrering!H189</f>
        <v>0</v>
      </c>
      <c r="D190" s="41">
        <f ca="1">IFERROR(INDEX('brukerregistrering-støtteark'!$N$5:$N$21,MATCH(Brukerregistrering!I189,'brukerregistrering-støtteark'!$M$5:$M$21,0)),0)*Brukerregistrering!O189</f>
        <v>0</v>
      </c>
      <c r="E190" s="39">
        <f ca="1">IFERROR(INDEX('brukerregistrering-støtteark'!$N$5:$N$21,MATCH(Brukerregistrering!J189,'brukerregistrering-støtteark'!$M$5:$M$21,0)),0)*Brukerregistrering!O189</f>
        <v>0</v>
      </c>
      <c r="F190" s="39">
        <f ca="1">IFERROR(INDEX('brukerregistrering-støtteark'!$N$5:$N$21,MATCH(Brukerregistrering!K189,'brukerregistrering-støtteark'!$M$5:$M$21,0)),0)*Brukerregistrering!O189</f>
        <v>0</v>
      </c>
      <c r="G190" s="39">
        <f ca="1">IFERROR(INDEX('brukerregistrering-støtteark'!$N$5:$N$21,MATCH(Brukerregistrering!L189,'brukerregistrering-støtteark'!$M$5:$M$21,0)),0)*Brukerregistrering!O189</f>
        <v>0</v>
      </c>
      <c r="H190" s="39">
        <f ca="1">IFERROR(INDEX('brukerregistrering-støtteark'!$N$5:$N$21,MATCH(Brukerregistrering!M189,'brukerregistrering-støtteark'!$M$5:$M$21,0)),0)*Brukerregistrering!O189</f>
        <v>0</v>
      </c>
      <c r="I190" s="40">
        <f t="shared" ca="1" si="4"/>
        <v>0</v>
      </c>
      <c r="J190" s="40">
        <f t="shared" ca="1" si="5"/>
        <v>0</v>
      </c>
    </row>
    <row r="191" spans="2:10">
      <c r="B191" s="85">
        <f>Brukerregistrering!C190</f>
        <v>0</v>
      </c>
      <c r="C191" s="38">
        <f>Brukerregistrering!H190</f>
        <v>0</v>
      </c>
      <c r="D191" s="41">
        <f ca="1">IFERROR(INDEX('brukerregistrering-støtteark'!$N$5:$N$21,MATCH(Brukerregistrering!I190,'brukerregistrering-støtteark'!$M$5:$M$21,0)),0)*Brukerregistrering!O190</f>
        <v>0</v>
      </c>
      <c r="E191" s="39">
        <f ca="1">IFERROR(INDEX('brukerregistrering-støtteark'!$N$5:$N$21,MATCH(Brukerregistrering!J190,'brukerregistrering-støtteark'!$M$5:$M$21,0)),0)*Brukerregistrering!O190</f>
        <v>0</v>
      </c>
      <c r="F191" s="39">
        <f ca="1">IFERROR(INDEX('brukerregistrering-støtteark'!$N$5:$N$21,MATCH(Brukerregistrering!K190,'brukerregistrering-støtteark'!$M$5:$M$21,0)),0)*Brukerregistrering!O190</f>
        <v>0</v>
      </c>
      <c r="G191" s="39">
        <f ca="1">IFERROR(INDEX('brukerregistrering-støtteark'!$N$5:$N$21,MATCH(Brukerregistrering!L190,'brukerregistrering-støtteark'!$M$5:$M$21,0)),0)*Brukerregistrering!O190</f>
        <v>0</v>
      </c>
      <c r="H191" s="39">
        <f ca="1">IFERROR(INDEX('brukerregistrering-støtteark'!$N$5:$N$21,MATCH(Brukerregistrering!M190,'brukerregistrering-støtteark'!$M$5:$M$21,0)),0)*Brukerregistrering!O190</f>
        <v>0</v>
      </c>
      <c r="I191" s="40">
        <f t="shared" ca="1" si="4"/>
        <v>0</v>
      </c>
      <c r="J191" s="40">
        <f t="shared" ca="1" si="5"/>
        <v>0</v>
      </c>
    </row>
    <row r="192" spans="2:10">
      <c r="B192" s="85">
        <f>Brukerregistrering!C191</f>
        <v>0</v>
      </c>
      <c r="C192" s="38">
        <f>Brukerregistrering!H191</f>
        <v>0</v>
      </c>
      <c r="D192" s="41">
        <f ca="1">IFERROR(INDEX('brukerregistrering-støtteark'!$N$5:$N$21,MATCH(Brukerregistrering!I191,'brukerregistrering-støtteark'!$M$5:$M$21,0)),0)*Brukerregistrering!O191</f>
        <v>0</v>
      </c>
      <c r="E192" s="39">
        <f ca="1">IFERROR(INDEX('brukerregistrering-støtteark'!$N$5:$N$21,MATCH(Brukerregistrering!J191,'brukerregistrering-støtteark'!$M$5:$M$21,0)),0)*Brukerregistrering!O191</f>
        <v>0</v>
      </c>
      <c r="F192" s="39">
        <f ca="1">IFERROR(INDEX('brukerregistrering-støtteark'!$N$5:$N$21,MATCH(Brukerregistrering!K191,'brukerregistrering-støtteark'!$M$5:$M$21,0)),0)*Brukerregistrering!O191</f>
        <v>0</v>
      </c>
      <c r="G192" s="39">
        <f ca="1">IFERROR(INDEX('brukerregistrering-støtteark'!$N$5:$N$21,MATCH(Brukerregistrering!L191,'brukerregistrering-støtteark'!$M$5:$M$21,0)),0)*Brukerregistrering!O191</f>
        <v>0</v>
      </c>
      <c r="H192" s="39">
        <f ca="1">IFERROR(INDEX('brukerregistrering-støtteark'!$N$5:$N$21,MATCH(Brukerregistrering!M191,'brukerregistrering-støtteark'!$M$5:$M$21,0)),0)*Brukerregistrering!O191</f>
        <v>0</v>
      </c>
      <c r="I192" s="40">
        <f t="shared" ca="1" si="4"/>
        <v>0</v>
      </c>
      <c r="J192" s="40">
        <f t="shared" ca="1" si="5"/>
        <v>0</v>
      </c>
    </row>
    <row r="193" spans="2:10">
      <c r="B193" s="85">
        <f>Brukerregistrering!C192</f>
        <v>0</v>
      </c>
      <c r="C193" s="38">
        <f>Brukerregistrering!H192</f>
        <v>0</v>
      </c>
      <c r="D193" s="41">
        <f ca="1">IFERROR(INDEX('brukerregistrering-støtteark'!$N$5:$N$21,MATCH(Brukerregistrering!I192,'brukerregistrering-støtteark'!$M$5:$M$21,0)),0)*Brukerregistrering!O192</f>
        <v>0</v>
      </c>
      <c r="E193" s="39">
        <f ca="1">IFERROR(INDEX('brukerregistrering-støtteark'!$N$5:$N$21,MATCH(Brukerregistrering!J192,'brukerregistrering-støtteark'!$M$5:$M$21,0)),0)*Brukerregistrering!O192</f>
        <v>0</v>
      </c>
      <c r="F193" s="39">
        <f ca="1">IFERROR(INDEX('brukerregistrering-støtteark'!$N$5:$N$21,MATCH(Brukerregistrering!K192,'brukerregistrering-støtteark'!$M$5:$M$21,0)),0)*Brukerregistrering!O192</f>
        <v>0</v>
      </c>
      <c r="G193" s="39">
        <f ca="1">IFERROR(INDEX('brukerregistrering-støtteark'!$N$5:$N$21,MATCH(Brukerregistrering!L192,'brukerregistrering-støtteark'!$M$5:$M$21,0)),0)*Brukerregistrering!O192</f>
        <v>0</v>
      </c>
      <c r="H193" s="39">
        <f ca="1">IFERROR(INDEX('brukerregistrering-støtteark'!$N$5:$N$21,MATCH(Brukerregistrering!M192,'brukerregistrering-støtteark'!$M$5:$M$21,0)),0)*Brukerregistrering!O192</f>
        <v>0</v>
      </c>
      <c r="I193" s="40">
        <f t="shared" ca="1" si="4"/>
        <v>0</v>
      </c>
      <c r="J193" s="40">
        <f t="shared" ca="1" si="5"/>
        <v>0</v>
      </c>
    </row>
    <row r="194" spans="2:10">
      <c r="B194" s="85">
        <f>Brukerregistrering!C193</f>
        <v>0</v>
      </c>
      <c r="C194" s="38">
        <f>Brukerregistrering!H193</f>
        <v>0</v>
      </c>
      <c r="D194" s="41">
        <f ca="1">IFERROR(INDEX('brukerregistrering-støtteark'!$N$5:$N$21,MATCH(Brukerregistrering!I193,'brukerregistrering-støtteark'!$M$5:$M$21,0)),0)*Brukerregistrering!O193</f>
        <v>0</v>
      </c>
      <c r="E194" s="39">
        <f ca="1">IFERROR(INDEX('brukerregistrering-støtteark'!$N$5:$N$21,MATCH(Brukerregistrering!J193,'brukerregistrering-støtteark'!$M$5:$M$21,0)),0)*Brukerregistrering!O193</f>
        <v>0</v>
      </c>
      <c r="F194" s="39">
        <f ca="1">IFERROR(INDEX('brukerregistrering-støtteark'!$N$5:$N$21,MATCH(Brukerregistrering!K193,'brukerregistrering-støtteark'!$M$5:$M$21,0)),0)*Brukerregistrering!O193</f>
        <v>0</v>
      </c>
      <c r="G194" s="39">
        <f ca="1">IFERROR(INDEX('brukerregistrering-støtteark'!$N$5:$N$21,MATCH(Brukerregistrering!L193,'brukerregistrering-støtteark'!$M$5:$M$21,0)),0)*Brukerregistrering!O193</f>
        <v>0</v>
      </c>
      <c r="H194" s="39">
        <f ca="1">IFERROR(INDEX('brukerregistrering-støtteark'!$N$5:$N$21,MATCH(Brukerregistrering!M193,'brukerregistrering-støtteark'!$M$5:$M$21,0)),0)*Brukerregistrering!O193</f>
        <v>0</v>
      </c>
      <c r="I194" s="40">
        <f t="shared" ca="1" si="4"/>
        <v>0</v>
      </c>
      <c r="J194" s="40">
        <f t="shared" ca="1" si="5"/>
        <v>0</v>
      </c>
    </row>
    <row r="195" spans="2:10">
      <c r="B195" s="85">
        <f>Brukerregistrering!C194</f>
        <v>0</v>
      </c>
      <c r="C195" s="38">
        <f>Brukerregistrering!H194</f>
        <v>0</v>
      </c>
      <c r="D195" s="41">
        <f ca="1">IFERROR(INDEX('brukerregistrering-støtteark'!$N$5:$N$21,MATCH(Brukerregistrering!I194,'brukerregistrering-støtteark'!$M$5:$M$21,0)),0)*Brukerregistrering!O194</f>
        <v>0</v>
      </c>
      <c r="E195" s="39">
        <f ca="1">IFERROR(INDEX('brukerregistrering-støtteark'!$N$5:$N$21,MATCH(Brukerregistrering!J194,'brukerregistrering-støtteark'!$M$5:$M$21,0)),0)*Brukerregistrering!O194</f>
        <v>0</v>
      </c>
      <c r="F195" s="39">
        <f ca="1">IFERROR(INDEX('brukerregistrering-støtteark'!$N$5:$N$21,MATCH(Brukerregistrering!K194,'brukerregistrering-støtteark'!$M$5:$M$21,0)),0)*Brukerregistrering!O194</f>
        <v>0</v>
      </c>
      <c r="G195" s="39">
        <f ca="1">IFERROR(INDEX('brukerregistrering-støtteark'!$N$5:$N$21,MATCH(Brukerregistrering!L194,'brukerregistrering-støtteark'!$M$5:$M$21,0)),0)*Brukerregistrering!O194</f>
        <v>0</v>
      </c>
      <c r="H195" s="39">
        <f ca="1">IFERROR(INDEX('brukerregistrering-støtteark'!$N$5:$N$21,MATCH(Brukerregistrering!M194,'brukerregistrering-støtteark'!$M$5:$M$21,0)),0)*Brukerregistrering!O194</f>
        <v>0</v>
      </c>
      <c r="I195" s="40">
        <f t="shared" ca="1" si="4"/>
        <v>0</v>
      </c>
      <c r="J195" s="40">
        <f t="shared" ca="1" si="5"/>
        <v>0</v>
      </c>
    </row>
    <row r="196" spans="2:10">
      <c r="B196" s="85">
        <f>Brukerregistrering!C195</f>
        <v>0</v>
      </c>
      <c r="C196" s="38">
        <f>Brukerregistrering!H195</f>
        <v>0</v>
      </c>
      <c r="D196" s="41">
        <f ca="1">IFERROR(INDEX('brukerregistrering-støtteark'!$N$5:$N$21,MATCH(Brukerregistrering!I195,'brukerregistrering-støtteark'!$M$5:$M$21,0)),0)*Brukerregistrering!O195</f>
        <v>0</v>
      </c>
      <c r="E196" s="39">
        <f ca="1">IFERROR(INDEX('brukerregistrering-støtteark'!$N$5:$N$21,MATCH(Brukerregistrering!J195,'brukerregistrering-støtteark'!$M$5:$M$21,0)),0)*Brukerregistrering!O195</f>
        <v>0</v>
      </c>
      <c r="F196" s="39">
        <f ca="1">IFERROR(INDEX('brukerregistrering-støtteark'!$N$5:$N$21,MATCH(Brukerregistrering!K195,'brukerregistrering-støtteark'!$M$5:$M$21,0)),0)*Brukerregistrering!O195</f>
        <v>0</v>
      </c>
      <c r="G196" s="39">
        <f ca="1">IFERROR(INDEX('brukerregistrering-støtteark'!$N$5:$N$21,MATCH(Brukerregistrering!L195,'brukerregistrering-støtteark'!$M$5:$M$21,0)),0)*Brukerregistrering!O195</f>
        <v>0</v>
      </c>
      <c r="H196" s="39">
        <f ca="1">IFERROR(INDEX('brukerregistrering-støtteark'!$N$5:$N$21,MATCH(Brukerregistrering!M195,'brukerregistrering-støtteark'!$M$5:$M$21,0)),0)*Brukerregistrering!O195</f>
        <v>0</v>
      </c>
      <c r="I196" s="40">
        <f t="shared" ca="1" si="4"/>
        <v>0</v>
      </c>
      <c r="J196" s="40">
        <f t="shared" ca="1" si="5"/>
        <v>0</v>
      </c>
    </row>
    <row r="197" spans="2:10">
      <c r="B197" s="85">
        <f>Brukerregistrering!C196</f>
        <v>0</v>
      </c>
      <c r="C197" s="38">
        <f>Brukerregistrering!H196</f>
        <v>0</v>
      </c>
      <c r="D197" s="41">
        <f ca="1">IFERROR(INDEX('brukerregistrering-støtteark'!$N$5:$N$21,MATCH(Brukerregistrering!I196,'brukerregistrering-støtteark'!$M$5:$M$21,0)),0)*Brukerregistrering!O196</f>
        <v>0</v>
      </c>
      <c r="E197" s="39">
        <f ca="1">IFERROR(INDEX('brukerregistrering-støtteark'!$N$5:$N$21,MATCH(Brukerregistrering!J196,'brukerregistrering-støtteark'!$M$5:$M$21,0)),0)*Brukerregistrering!O196</f>
        <v>0</v>
      </c>
      <c r="F197" s="39">
        <f ca="1">IFERROR(INDEX('brukerregistrering-støtteark'!$N$5:$N$21,MATCH(Brukerregistrering!K196,'brukerregistrering-støtteark'!$M$5:$M$21,0)),0)*Brukerregistrering!O196</f>
        <v>0</v>
      </c>
      <c r="G197" s="39">
        <f ca="1">IFERROR(INDEX('brukerregistrering-støtteark'!$N$5:$N$21,MATCH(Brukerregistrering!L196,'brukerregistrering-støtteark'!$M$5:$M$21,0)),0)*Brukerregistrering!O196</f>
        <v>0</v>
      </c>
      <c r="H197" s="39">
        <f ca="1">IFERROR(INDEX('brukerregistrering-støtteark'!$N$5:$N$21,MATCH(Brukerregistrering!M196,'brukerregistrering-støtteark'!$M$5:$M$21,0)),0)*Brukerregistrering!O196</f>
        <v>0</v>
      </c>
      <c r="I197" s="40">
        <f t="shared" ca="1" si="4"/>
        <v>0</v>
      </c>
      <c r="J197" s="40">
        <f t="shared" ca="1" si="5"/>
        <v>0</v>
      </c>
    </row>
    <row r="198" spans="2:10">
      <c r="B198" s="85">
        <f>Brukerregistrering!C197</f>
        <v>0</v>
      </c>
      <c r="C198" s="38">
        <f>Brukerregistrering!H197</f>
        <v>0</v>
      </c>
      <c r="D198" s="41">
        <f ca="1">IFERROR(INDEX('brukerregistrering-støtteark'!$N$5:$N$21,MATCH(Brukerregistrering!I197,'brukerregistrering-støtteark'!$M$5:$M$21,0)),0)*Brukerregistrering!O197</f>
        <v>0</v>
      </c>
      <c r="E198" s="39">
        <f ca="1">IFERROR(INDEX('brukerregistrering-støtteark'!$N$5:$N$21,MATCH(Brukerregistrering!J197,'brukerregistrering-støtteark'!$M$5:$M$21,0)),0)*Brukerregistrering!O197</f>
        <v>0</v>
      </c>
      <c r="F198" s="39">
        <f ca="1">IFERROR(INDEX('brukerregistrering-støtteark'!$N$5:$N$21,MATCH(Brukerregistrering!K197,'brukerregistrering-støtteark'!$M$5:$M$21,0)),0)*Brukerregistrering!O197</f>
        <v>0</v>
      </c>
      <c r="G198" s="39">
        <f ca="1">IFERROR(INDEX('brukerregistrering-støtteark'!$N$5:$N$21,MATCH(Brukerregistrering!L197,'brukerregistrering-støtteark'!$M$5:$M$21,0)),0)*Brukerregistrering!O197</f>
        <v>0</v>
      </c>
      <c r="H198" s="39">
        <f ca="1">IFERROR(INDEX('brukerregistrering-støtteark'!$N$5:$N$21,MATCH(Brukerregistrering!M197,'brukerregistrering-støtteark'!$M$5:$M$21,0)),0)*Brukerregistrering!O197</f>
        <v>0</v>
      </c>
      <c r="I198" s="40">
        <f t="shared" ca="1" si="4"/>
        <v>0</v>
      </c>
      <c r="J198" s="40">
        <f t="shared" ca="1" si="5"/>
        <v>0</v>
      </c>
    </row>
    <row r="199" spans="2:10">
      <c r="B199" s="85">
        <f>Brukerregistrering!C198</f>
        <v>0</v>
      </c>
      <c r="C199" s="38">
        <f>Brukerregistrering!H198</f>
        <v>0</v>
      </c>
      <c r="D199" s="41">
        <f ca="1">IFERROR(INDEX('brukerregistrering-støtteark'!$N$5:$N$21,MATCH(Brukerregistrering!I198,'brukerregistrering-støtteark'!$M$5:$M$21,0)),0)*Brukerregistrering!O198</f>
        <v>0</v>
      </c>
      <c r="E199" s="39">
        <f ca="1">IFERROR(INDEX('brukerregistrering-støtteark'!$N$5:$N$21,MATCH(Brukerregistrering!J198,'brukerregistrering-støtteark'!$M$5:$M$21,0)),0)*Brukerregistrering!O198</f>
        <v>0</v>
      </c>
      <c r="F199" s="39">
        <f ca="1">IFERROR(INDEX('brukerregistrering-støtteark'!$N$5:$N$21,MATCH(Brukerregistrering!K198,'brukerregistrering-støtteark'!$M$5:$M$21,0)),0)*Brukerregistrering!O198</f>
        <v>0</v>
      </c>
      <c r="G199" s="39">
        <f ca="1">IFERROR(INDEX('brukerregistrering-støtteark'!$N$5:$N$21,MATCH(Brukerregistrering!L198,'brukerregistrering-støtteark'!$M$5:$M$21,0)),0)*Brukerregistrering!O198</f>
        <v>0</v>
      </c>
      <c r="H199" s="39">
        <f ca="1">IFERROR(INDEX('brukerregistrering-støtteark'!$N$5:$N$21,MATCH(Brukerregistrering!M198,'brukerregistrering-støtteark'!$M$5:$M$21,0)),0)*Brukerregistrering!O198</f>
        <v>0</v>
      </c>
      <c r="I199" s="40">
        <f t="shared" ca="1" si="4"/>
        <v>0</v>
      </c>
      <c r="J199" s="40">
        <f t="shared" ca="1" si="5"/>
        <v>0</v>
      </c>
    </row>
    <row r="200" spans="2:10">
      <c r="B200" s="85">
        <f>Brukerregistrering!C199</f>
        <v>0</v>
      </c>
      <c r="C200" s="38">
        <f>Brukerregistrering!H199</f>
        <v>0</v>
      </c>
      <c r="D200" s="41">
        <f ca="1">IFERROR(INDEX('brukerregistrering-støtteark'!$N$5:$N$21,MATCH(Brukerregistrering!I199,'brukerregistrering-støtteark'!$M$5:$M$21,0)),0)*Brukerregistrering!O199</f>
        <v>0</v>
      </c>
      <c r="E200" s="39">
        <f ca="1">IFERROR(INDEX('brukerregistrering-støtteark'!$N$5:$N$21,MATCH(Brukerregistrering!J199,'brukerregistrering-støtteark'!$M$5:$M$21,0)),0)*Brukerregistrering!O199</f>
        <v>0</v>
      </c>
      <c r="F200" s="39">
        <f ca="1">IFERROR(INDEX('brukerregistrering-støtteark'!$N$5:$N$21,MATCH(Brukerregistrering!K199,'brukerregistrering-støtteark'!$M$5:$M$21,0)),0)*Brukerregistrering!O199</f>
        <v>0</v>
      </c>
      <c r="G200" s="39">
        <f ca="1">IFERROR(INDEX('brukerregistrering-støtteark'!$N$5:$N$21,MATCH(Brukerregistrering!L199,'brukerregistrering-støtteark'!$M$5:$M$21,0)),0)*Brukerregistrering!O199</f>
        <v>0</v>
      </c>
      <c r="H200" s="39">
        <f ca="1">IFERROR(INDEX('brukerregistrering-støtteark'!$N$5:$N$21,MATCH(Brukerregistrering!M199,'brukerregistrering-støtteark'!$M$5:$M$21,0)),0)*Brukerregistrering!O199</f>
        <v>0</v>
      </c>
      <c r="I200" s="40">
        <f t="shared" ca="1" si="4"/>
        <v>0</v>
      </c>
      <c r="J200" s="40">
        <f t="shared" ca="1" si="5"/>
        <v>0</v>
      </c>
    </row>
    <row r="201" spans="2:10">
      <c r="B201" s="85">
        <f>Brukerregistrering!C200</f>
        <v>0</v>
      </c>
      <c r="C201" s="38">
        <f>Brukerregistrering!H200</f>
        <v>0</v>
      </c>
      <c r="D201" s="41">
        <f ca="1">IFERROR(INDEX('brukerregistrering-støtteark'!$N$5:$N$21,MATCH(Brukerregistrering!I200,'brukerregistrering-støtteark'!$M$5:$M$21,0)),0)*Brukerregistrering!O200</f>
        <v>0</v>
      </c>
      <c r="E201" s="39">
        <f ca="1">IFERROR(INDEX('brukerregistrering-støtteark'!$N$5:$N$21,MATCH(Brukerregistrering!J200,'brukerregistrering-støtteark'!$M$5:$M$21,0)),0)*Brukerregistrering!O200</f>
        <v>0</v>
      </c>
      <c r="F201" s="39">
        <f ca="1">IFERROR(INDEX('brukerregistrering-støtteark'!$N$5:$N$21,MATCH(Brukerregistrering!K200,'brukerregistrering-støtteark'!$M$5:$M$21,0)),0)*Brukerregistrering!O200</f>
        <v>0</v>
      </c>
      <c r="G201" s="39">
        <f ca="1">IFERROR(INDEX('brukerregistrering-støtteark'!$N$5:$N$21,MATCH(Brukerregistrering!L200,'brukerregistrering-støtteark'!$M$5:$M$21,0)),0)*Brukerregistrering!O200</f>
        <v>0</v>
      </c>
      <c r="H201" s="39">
        <f ca="1">IFERROR(INDEX('brukerregistrering-støtteark'!$N$5:$N$21,MATCH(Brukerregistrering!M200,'brukerregistrering-støtteark'!$M$5:$M$21,0)),0)*Brukerregistrering!O200</f>
        <v>0</v>
      </c>
      <c r="I201" s="40">
        <f t="shared" ref="I201:I264" ca="1" si="6">SUM(D201:H201)</f>
        <v>0</v>
      </c>
      <c r="J201" s="40">
        <f t="shared" ref="J201:J264" ca="1" si="7">I201</f>
        <v>0</v>
      </c>
    </row>
    <row r="202" spans="2:10">
      <c r="B202" s="85">
        <f>Brukerregistrering!C201</f>
        <v>0</v>
      </c>
      <c r="C202" s="38">
        <f>Brukerregistrering!H201</f>
        <v>0</v>
      </c>
      <c r="D202" s="41">
        <f ca="1">IFERROR(INDEX('brukerregistrering-støtteark'!$N$5:$N$21,MATCH(Brukerregistrering!I201,'brukerregistrering-støtteark'!$M$5:$M$21,0)),0)*Brukerregistrering!O201</f>
        <v>0</v>
      </c>
      <c r="E202" s="39">
        <f ca="1">IFERROR(INDEX('brukerregistrering-støtteark'!$N$5:$N$21,MATCH(Brukerregistrering!J201,'brukerregistrering-støtteark'!$M$5:$M$21,0)),0)*Brukerregistrering!O201</f>
        <v>0</v>
      </c>
      <c r="F202" s="39">
        <f ca="1">IFERROR(INDEX('brukerregistrering-støtteark'!$N$5:$N$21,MATCH(Brukerregistrering!K201,'brukerregistrering-støtteark'!$M$5:$M$21,0)),0)*Brukerregistrering!O201</f>
        <v>0</v>
      </c>
      <c r="G202" s="39">
        <f ca="1">IFERROR(INDEX('brukerregistrering-støtteark'!$N$5:$N$21,MATCH(Brukerregistrering!L201,'brukerregistrering-støtteark'!$M$5:$M$21,0)),0)*Brukerregistrering!O201</f>
        <v>0</v>
      </c>
      <c r="H202" s="39">
        <f ca="1">IFERROR(INDEX('brukerregistrering-støtteark'!$N$5:$N$21,MATCH(Brukerregistrering!M201,'brukerregistrering-støtteark'!$M$5:$M$21,0)),0)*Brukerregistrering!O201</f>
        <v>0</v>
      </c>
      <c r="I202" s="40">
        <f t="shared" ca="1" si="6"/>
        <v>0</v>
      </c>
      <c r="J202" s="40">
        <f t="shared" ca="1" si="7"/>
        <v>0</v>
      </c>
    </row>
    <row r="203" spans="2:10">
      <c r="B203" s="85">
        <f>Brukerregistrering!C202</f>
        <v>0</v>
      </c>
      <c r="C203" s="38">
        <f>Brukerregistrering!H202</f>
        <v>0</v>
      </c>
      <c r="D203" s="41">
        <f ca="1">IFERROR(INDEX('brukerregistrering-støtteark'!$N$5:$N$21,MATCH(Brukerregistrering!I202,'brukerregistrering-støtteark'!$M$5:$M$21,0)),0)*Brukerregistrering!O202</f>
        <v>0</v>
      </c>
      <c r="E203" s="39">
        <f ca="1">IFERROR(INDEX('brukerregistrering-støtteark'!$N$5:$N$21,MATCH(Brukerregistrering!J202,'brukerregistrering-støtteark'!$M$5:$M$21,0)),0)*Brukerregistrering!O202</f>
        <v>0</v>
      </c>
      <c r="F203" s="39">
        <f ca="1">IFERROR(INDEX('brukerregistrering-støtteark'!$N$5:$N$21,MATCH(Brukerregistrering!K202,'brukerregistrering-støtteark'!$M$5:$M$21,0)),0)*Brukerregistrering!O202</f>
        <v>0</v>
      </c>
      <c r="G203" s="39">
        <f ca="1">IFERROR(INDEX('brukerregistrering-støtteark'!$N$5:$N$21,MATCH(Brukerregistrering!L202,'brukerregistrering-støtteark'!$M$5:$M$21,0)),0)*Brukerregistrering!O202</f>
        <v>0</v>
      </c>
      <c r="H203" s="39">
        <f ca="1">IFERROR(INDEX('brukerregistrering-støtteark'!$N$5:$N$21,MATCH(Brukerregistrering!M202,'brukerregistrering-støtteark'!$M$5:$M$21,0)),0)*Brukerregistrering!O202</f>
        <v>0</v>
      </c>
      <c r="I203" s="40">
        <f t="shared" ca="1" si="6"/>
        <v>0</v>
      </c>
      <c r="J203" s="40">
        <f t="shared" ca="1" si="7"/>
        <v>0</v>
      </c>
    </row>
    <row r="204" spans="2:10">
      <c r="B204" s="85">
        <f>Brukerregistrering!C203</f>
        <v>0</v>
      </c>
      <c r="C204" s="38">
        <f>Brukerregistrering!H203</f>
        <v>0</v>
      </c>
      <c r="D204" s="41">
        <f ca="1">IFERROR(INDEX('brukerregistrering-støtteark'!$N$5:$N$21,MATCH(Brukerregistrering!I203,'brukerregistrering-støtteark'!$M$5:$M$21,0)),0)*Brukerregistrering!O203</f>
        <v>0</v>
      </c>
      <c r="E204" s="39">
        <f ca="1">IFERROR(INDEX('brukerregistrering-støtteark'!$N$5:$N$21,MATCH(Brukerregistrering!J203,'brukerregistrering-støtteark'!$M$5:$M$21,0)),0)*Brukerregistrering!O203</f>
        <v>0</v>
      </c>
      <c r="F204" s="39">
        <f ca="1">IFERROR(INDEX('brukerregistrering-støtteark'!$N$5:$N$21,MATCH(Brukerregistrering!K203,'brukerregistrering-støtteark'!$M$5:$M$21,0)),0)*Brukerregistrering!O203</f>
        <v>0</v>
      </c>
      <c r="G204" s="39">
        <f ca="1">IFERROR(INDEX('brukerregistrering-støtteark'!$N$5:$N$21,MATCH(Brukerregistrering!L203,'brukerregistrering-støtteark'!$M$5:$M$21,0)),0)*Brukerregistrering!O203</f>
        <v>0</v>
      </c>
      <c r="H204" s="39">
        <f ca="1">IFERROR(INDEX('brukerregistrering-støtteark'!$N$5:$N$21,MATCH(Brukerregistrering!M203,'brukerregistrering-støtteark'!$M$5:$M$21,0)),0)*Brukerregistrering!O203</f>
        <v>0</v>
      </c>
      <c r="I204" s="40">
        <f t="shared" ca="1" si="6"/>
        <v>0</v>
      </c>
      <c r="J204" s="40">
        <f t="shared" ca="1" si="7"/>
        <v>0</v>
      </c>
    </row>
    <row r="205" spans="2:10">
      <c r="B205" s="85">
        <f>Brukerregistrering!C204</f>
        <v>0</v>
      </c>
      <c r="C205" s="38">
        <f>Brukerregistrering!H204</f>
        <v>0</v>
      </c>
      <c r="D205" s="41">
        <f ca="1">IFERROR(INDEX('brukerregistrering-støtteark'!$N$5:$N$21,MATCH(Brukerregistrering!I204,'brukerregistrering-støtteark'!$M$5:$M$21,0)),0)*Brukerregistrering!O204</f>
        <v>0</v>
      </c>
      <c r="E205" s="39">
        <f ca="1">IFERROR(INDEX('brukerregistrering-støtteark'!$N$5:$N$21,MATCH(Brukerregistrering!J204,'brukerregistrering-støtteark'!$M$5:$M$21,0)),0)*Brukerregistrering!O204</f>
        <v>0</v>
      </c>
      <c r="F205" s="39">
        <f ca="1">IFERROR(INDEX('brukerregistrering-støtteark'!$N$5:$N$21,MATCH(Brukerregistrering!K204,'brukerregistrering-støtteark'!$M$5:$M$21,0)),0)*Brukerregistrering!O204</f>
        <v>0</v>
      </c>
      <c r="G205" s="39">
        <f ca="1">IFERROR(INDEX('brukerregistrering-støtteark'!$N$5:$N$21,MATCH(Brukerregistrering!L204,'brukerregistrering-støtteark'!$M$5:$M$21,0)),0)*Brukerregistrering!O204</f>
        <v>0</v>
      </c>
      <c r="H205" s="39">
        <f ca="1">IFERROR(INDEX('brukerregistrering-støtteark'!$N$5:$N$21,MATCH(Brukerregistrering!M204,'brukerregistrering-støtteark'!$M$5:$M$21,0)),0)*Brukerregistrering!O204</f>
        <v>0</v>
      </c>
      <c r="I205" s="40">
        <f t="shared" ca="1" si="6"/>
        <v>0</v>
      </c>
      <c r="J205" s="40">
        <f t="shared" ca="1" si="7"/>
        <v>0</v>
      </c>
    </row>
    <row r="206" spans="2:10">
      <c r="B206" s="85">
        <f>Brukerregistrering!C205</f>
        <v>0</v>
      </c>
      <c r="C206" s="38">
        <f>Brukerregistrering!H205</f>
        <v>0</v>
      </c>
      <c r="D206" s="41">
        <f ca="1">IFERROR(INDEX('brukerregistrering-støtteark'!$N$5:$N$21,MATCH(Brukerregistrering!I205,'brukerregistrering-støtteark'!$M$5:$M$21,0)),0)*Brukerregistrering!O205</f>
        <v>0</v>
      </c>
      <c r="E206" s="39">
        <f ca="1">IFERROR(INDEX('brukerregistrering-støtteark'!$N$5:$N$21,MATCH(Brukerregistrering!J205,'brukerregistrering-støtteark'!$M$5:$M$21,0)),0)*Brukerregistrering!O205</f>
        <v>0</v>
      </c>
      <c r="F206" s="39">
        <f ca="1">IFERROR(INDEX('brukerregistrering-støtteark'!$N$5:$N$21,MATCH(Brukerregistrering!K205,'brukerregistrering-støtteark'!$M$5:$M$21,0)),0)*Brukerregistrering!O205</f>
        <v>0</v>
      </c>
      <c r="G206" s="39">
        <f ca="1">IFERROR(INDEX('brukerregistrering-støtteark'!$N$5:$N$21,MATCH(Brukerregistrering!L205,'brukerregistrering-støtteark'!$M$5:$M$21,0)),0)*Brukerregistrering!O205</f>
        <v>0</v>
      </c>
      <c r="H206" s="39">
        <f ca="1">IFERROR(INDEX('brukerregistrering-støtteark'!$N$5:$N$21,MATCH(Brukerregistrering!M205,'brukerregistrering-støtteark'!$M$5:$M$21,0)),0)*Brukerregistrering!O205</f>
        <v>0</v>
      </c>
      <c r="I206" s="40">
        <f t="shared" ca="1" si="6"/>
        <v>0</v>
      </c>
      <c r="J206" s="40">
        <f t="shared" ca="1" si="7"/>
        <v>0</v>
      </c>
    </row>
    <row r="207" spans="2:10">
      <c r="B207" s="85">
        <f>Brukerregistrering!C206</f>
        <v>0</v>
      </c>
      <c r="C207" s="38">
        <f>Brukerregistrering!H206</f>
        <v>0</v>
      </c>
      <c r="D207" s="41">
        <f ca="1">IFERROR(INDEX('brukerregistrering-støtteark'!$N$5:$N$21,MATCH(Brukerregistrering!I206,'brukerregistrering-støtteark'!$M$5:$M$21,0)),0)*Brukerregistrering!O206</f>
        <v>0</v>
      </c>
      <c r="E207" s="39">
        <f ca="1">IFERROR(INDEX('brukerregistrering-støtteark'!$N$5:$N$21,MATCH(Brukerregistrering!J206,'brukerregistrering-støtteark'!$M$5:$M$21,0)),0)*Brukerregistrering!O206</f>
        <v>0</v>
      </c>
      <c r="F207" s="39">
        <f ca="1">IFERROR(INDEX('brukerregistrering-støtteark'!$N$5:$N$21,MATCH(Brukerregistrering!K206,'brukerregistrering-støtteark'!$M$5:$M$21,0)),0)*Brukerregistrering!O206</f>
        <v>0</v>
      </c>
      <c r="G207" s="39">
        <f ca="1">IFERROR(INDEX('brukerregistrering-støtteark'!$N$5:$N$21,MATCH(Brukerregistrering!L206,'brukerregistrering-støtteark'!$M$5:$M$21,0)),0)*Brukerregistrering!O206</f>
        <v>0</v>
      </c>
      <c r="H207" s="39">
        <f ca="1">IFERROR(INDEX('brukerregistrering-støtteark'!$N$5:$N$21,MATCH(Brukerregistrering!M206,'brukerregistrering-støtteark'!$M$5:$M$21,0)),0)*Brukerregistrering!O206</f>
        <v>0</v>
      </c>
      <c r="I207" s="40">
        <f t="shared" ca="1" si="6"/>
        <v>0</v>
      </c>
      <c r="J207" s="40">
        <f t="shared" ca="1" si="7"/>
        <v>0</v>
      </c>
    </row>
    <row r="208" spans="2:10">
      <c r="B208" s="85">
        <f>Brukerregistrering!C207</f>
        <v>0</v>
      </c>
      <c r="C208" s="38">
        <f>Brukerregistrering!H207</f>
        <v>0</v>
      </c>
      <c r="D208" s="41">
        <f ca="1">IFERROR(INDEX('brukerregistrering-støtteark'!$N$5:$N$21,MATCH(Brukerregistrering!I207,'brukerregistrering-støtteark'!$M$5:$M$21,0)),0)*Brukerregistrering!O207</f>
        <v>0</v>
      </c>
      <c r="E208" s="39">
        <f ca="1">IFERROR(INDEX('brukerregistrering-støtteark'!$N$5:$N$21,MATCH(Brukerregistrering!J207,'brukerregistrering-støtteark'!$M$5:$M$21,0)),0)*Brukerregistrering!O207</f>
        <v>0</v>
      </c>
      <c r="F208" s="39">
        <f ca="1">IFERROR(INDEX('brukerregistrering-støtteark'!$N$5:$N$21,MATCH(Brukerregistrering!K207,'brukerregistrering-støtteark'!$M$5:$M$21,0)),0)*Brukerregistrering!O207</f>
        <v>0</v>
      </c>
      <c r="G208" s="39">
        <f ca="1">IFERROR(INDEX('brukerregistrering-støtteark'!$N$5:$N$21,MATCH(Brukerregistrering!L207,'brukerregistrering-støtteark'!$M$5:$M$21,0)),0)*Brukerregistrering!O207</f>
        <v>0</v>
      </c>
      <c r="H208" s="39">
        <f ca="1">IFERROR(INDEX('brukerregistrering-støtteark'!$N$5:$N$21,MATCH(Brukerregistrering!M207,'brukerregistrering-støtteark'!$M$5:$M$21,0)),0)*Brukerregistrering!O207</f>
        <v>0</v>
      </c>
      <c r="I208" s="40">
        <f t="shared" ca="1" si="6"/>
        <v>0</v>
      </c>
      <c r="J208" s="40">
        <f t="shared" ca="1" si="7"/>
        <v>0</v>
      </c>
    </row>
    <row r="209" spans="2:10">
      <c r="B209" s="85">
        <f>Brukerregistrering!C208</f>
        <v>0</v>
      </c>
      <c r="C209" s="38">
        <f>Brukerregistrering!H208</f>
        <v>0</v>
      </c>
      <c r="D209" s="41">
        <f ca="1">IFERROR(INDEX('brukerregistrering-støtteark'!$N$5:$N$21,MATCH(Brukerregistrering!I208,'brukerregistrering-støtteark'!$M$5:$M$21,0)),0)*Brukerregistrering!O208</f>
        <v>0</v>
      </c>
      <c r="E209" s="39">
        <f ca="1">IFERROR(INDEX('brukerregistrering-støtteark'!$N$5:$N$21,MATCH(Brukerregistrering!J208,'brukerregistrering-støtteark'!$M$5:$M$21,0)),0)*Brukerregistrering!O208</f>
        <v>0</v>
      </c>
      <c r="F209" s="39">
        <f ca="1">IFERROR(INDEX('brukerregistrering-støtteark'!$N$5:$N$21,MATCH(Brukerregistrering!K208,'brukerregistrering-støtteark'!$M$5:$M$21,0)),0)*Brukerregistrering!O208</f>
        <v>0</v>
      </c>
      <c r="G209" s="39">
        <f ca="1">IFERROR(INDEX('brukerregistrering-støtteark'!$N$5:$N$21,MATCH(Brukerregistrering!L208,'brukerregistrering-støtteark'!$M$5:$M$21,0)),0)*Brukerregistrering!O208</f>
        <v>0</v>
      </c>
      <c r="H209" s="39">
        <f ca="1">IFERROR(INDEX('brukerregistrering-støtteark'!$N$5:$N$21,MATCH(Brukerregistrering!M208,'brukerregistrering-støtteark'!$M$5:$M$21,0)),0)*Brukerregistrering!O208</f>
        <v>0</v>
      </c>
      <c r="I209" s="40">
        <f t="shared" ca="1" si="6"/>
        <v>0</v>
      </c>
      <c r="J209" s="40">
        <f t="shared" ca="1" si="7"/>
        <v>0</v>
      </c>
    </row>
    <row r="210" spans="2:10">
      <c r="B210" s="85">
        <f>Brukerregistrering!C209</f>
        <v>0</v>
      </c>
      <c r="C210" s="38">
        <f>Brukerregistrering!H209</f>
        <v>0</v>
      </c>
      <c r="D210" s="41">
        <f ca="1">IFERROR(INDEX('brukerregistrering-støtteark'!$N$5:$N$21,MATCH(Brukerregistrering!I209,'brukerregistrering-støtteark'!$M$5:$M$21,0)),0)*Brukerregistrering!O209</f>
        <v>0</v>
      </c>
      <c r="E210" s="39">
        <f ca="1">IFERROR(INDEX('brukerregistrering-støtteark'!$N$5:$N$21,MATCH(Brukerregistrering!J209,'brukerregistrering-støtteark'!$M$5:$M$21,0)),0)*Brukerregistrering!O209</f>
        <v>0</v>
      </c>
      <c r="F210" s="39">
        <f ca="1">IFERROR(INDEX('brukerregistrering-støtteark'!$N$5:$N$21,MATCH(Brukerregistrering!K209,'brukerregistrering-støtteark'!$M$5:$M$21,0)),0)*Brukerregistrering!O209</f>
        <v>0</v>
      </c>
      <c r="G210" s="39">
        <f ca="1">IFERROR(INDEX('brukerregistrering-støtteark'!$N$5:$N$21,MATCH(Brukerregistrering!L209,'brukerregistrering-støtteark'!$M$5:$M$21,0)),0)*Brukerregistrering!O209</f>
        <v>0</v>
      </c>
      <c r="H210" s="39">
        <f ca="1">IFERROR(INDEX('brukerregistrering-støtteark'!$N$5:$N$21,MATCH(Brukerregistrering!M209,'brukerregistrering-støtteark'!$M$5:$M$21,0)),0)*Brukerregistrering!O209</f>
        <v>0</v>
      </c>
      <c r="I210" s="40">
        <f t="shared" ca="1" si="6"/>
        <v>0</v>
      </c>
      <c r="J210" s="40">
        <f t="shared" ca="1" si="7"/>
        <v>0</v>
      </c>
    </row>
    <row r="211" spans="2:10">
      <c r="B211" s="85">
        <f>Brukerregistrering!C210</f>
        <v>0</v>
      </c>
      <c r="C211" s="38">
        <f>Brukerregistrering!H210</f>
        <v>0</v>
      </c>
      <c r="D211" s="41">
        <f ca="1">IFERROR(INDEX('brukerregistrering-støtteark'!$N$5:$N$21,MATCH(Brukerregistrering!I210,'brukerregistrering-støtteark'!$M$5:$M$21,0)),0)*Brukerregistrering!O210</f>
        <v>0</v>
      </c>
      <c r="E211" s="39">
        <f ca="1">IFERROR(INDEX('brukerregistrering-støtteark'!$N$5:$N$21,MATCH(Brukerregistrering!J210,'brukerregistrering-støtteark'!$M$5:$M$21,0)),0)*Brukerregistrering!O210</f>
        <v>0</v>
      </c>
      <c r="F211" s="39">
        <f ca="1">IFERROR(INDEX('brukerregistrering-støtteark'!$N$5:$N$21,MATCH(Brukerregistrering!K210,'brukerregistrering-støtteark'!$M$5:$M$21,0)),0)*Brukerregistrering!O210</f>
        <v>0</v>
      </c>
      <c r="G211" s="39">
        <f ca="1">IFERROR(INDEX('brukerregistrering-støtteark'!$N$5:$N$21,MATCH(Brukerregistrering!L210,'brukerregistrering-støtteark'!$M$5:$M$21,0)),0)*Brukerregistrering!O210</f>
        <v>0</v>
      </c>
      <c r="H211" s="39">
        <f ca="1">IFERROR(INDEX('brukerregistrering-støtteark'!$N$5:$N$21,MATCH(Brukerregistrering!M210,'brukerregistrering-støtteark'!$M$5:$M$21,0)),0)*Brukerregistrering!O210</f>
        <v>0</v>
      </c>
      <c r="I211" s="40">
        <f t="shared" ca="1" si="6"/>
        <v>0</v>
      </c>
      <c r="J211" s="40">
        <f t="shared" ca="1" si="7"/>
        <v>0</v>
      </c>
    </row>
    <row r="212" spans="2:10">
      <c r="B212" s="85">
        <f>Brukerregistrering!C211</f>
        <v>0</v>
      </c>
      <c r="C212" s="38">
        <f>Brukerregistrering!H211</f>
        <v>0</v>
      </c>
      <c r="D212" s="41">
        <f ca="1">IFERROR(INDEX('brukerregistrering-støtteark'!$N$5:$N$21,MATCH(Brukerregistrering!I211,'brukerregistrering-støtteark'!$M$5:$M$21,0)),0)*Brukerregistrering!O211</f>
        <v>0</v>
      </c>
      <c r="E212" s="39">
        <f ca="1">IFERROR(INDEX('brukerregistrering-støtteark'!$N$5:$N$21,MATCH(Brukerregistrering!J211,'brukerregistrering-støtteark'!$M$5:$M$21,0)),0)*Brukerregistrering!O211</f>
        <v>0</v>
      </c>
      <c r="F212" s="39">
        <f ca="1">IFERROR(INDEX('brukerregistrering-støtteark'!$N$5:$N$21,MATCH(Brukerregistrering!K211,'brukerregistrering-støtteark'!$M$5:$M$21,0)),0)*Brukerregistrering!O211</f>
        <v>0</v>
      </c>
      <c r="G212" s="39">
        <f ca="1">IFERROR(INDEX('brukerregistrering-støtteark'!$N$5:$N$21,MATCH(Brukerregistrering!L211,'brukerregistrering-støtteark'!$M$5:$M$21,0)),0)*Brukerregistrering!O211</f>
        <v>0</v>
      </c>
      <c r="H212" s="39">
        <f ca="1">IFERROR(INDEX('brukerregistrering-støtteark'!$N$5:$N$21,MATCH(Brukerregistrering!M211,'brukerregistrering-støtteark'!$M$5:$M$21,0)),0)*Brukerregistrering!O211</f>
        <v>0</v>
      </c>
      <c r="I212" s="40">
        <f t="shared" ca="1" si="6"/>
        <v>0</v>
      </c>
      <c r="J212" s="40">
        <f t="shared" ca="1" si="7"/>
        <v>0</v>
      </c>
    </row>
    <row r="213" spans="2:10">
      <c r="B213" s="85">
        <f>Brukerregistrering!C212</f>
        <v>0</v>
      </c>
      <c r="C213" s="38">
        <f>Brukerregistrering!H212</f>
        <v>0</v>
      </c>
      <c r="D213" s="41">
        <f ca="1">IFERROR(INDEX('brukerregistrering-støtteark'!$N$5:$N$21,MATCH(Brukerregistrering!I212,'brukerregistrering-støtteark'!$M$5:$M$21,0)),0)*Brukerregistrering!O212</f>
        <v>0</v>
      </c>
      <c r="E213" s="39">
        <f ca="1">IFERROR(INDEX('brukerregistrering-støtteark'!$N$5:$N$21,MATCH(Brukerregistrering!J212,'brukerregistrering-støtteark'!$M$5:$M$21,0)),0)*Brukerregistrering!O212</f>
        <v>0</v>
      </c>
      <c r="F213" s="39">
        <f ca="1">IFERROR(INDEX('brukerregistrering-støtteark'!$N$5:$N$21,MATCH(Brukerregistrering!K212,'brukerregistrering-støtteark'!$M$5:$M$21,0)),0)*Brukerregistrering!O212</f>
        <v>0</v>
      </c>
      <c r="G213" s="39">
        <f ca="1">IFERROR(INDEX('brukerregistrering-støtteark'!$N$5:$N$21,MATCH(Brukerregistrering!L212,'brukerregistrering-støtteark'!$M$5:$M$21,0)),0)*Brukerregistrering!O212</f>
        <v>0</v>
      </c>
      <c r="H213" s="39">
        <f ca="1">IFERROR(INDEX('brukerregistrering-støtteark'!$N$5:$N$21,MATCH(Brukerregistrering!M212,'brukerregistrering-støtteark'!$M$5:$M$21,0)),0)*Brukerregistrering!O212</f>
        <v>0</v>
      </c>
      <c r="I213" s="40">
        <f t="shared" ca="1" si="6"/>
        <v>0</v>
      </c>
      <c r="J213" s="40">
        <f t="shared" ca="1" si="7"/>
        <v>0</v>
      </c>
    </row>
    <row r="214" spans="2:10">
      <c r="B214" s="85">
        <f>Brukerregistrering!C213</f>
        <v>0</v>
      </c>
      <c r="C214" s="38">
        <f>Brukerregistrering!H213</f>
        <v>0</v>
      </c>
      <c r="D214" s="41">
        <f ca="1">IFERROR(INDEX('brukerregistrering-støtteark'!$N$5:$N$21,MATCH(Brukerregistrering!I213,'brukerregistrering-støtteark'!$M$5:$M$21,0)),0)*Brukerregistrering!O213</f>
        <v>0</v>
      </c>
      <c r="E214" s="39">
        <f ca="1">IFERROR(INDEX('brukerregistrering-støtteark'!$N$5:$N$21,MATCH(Brukerregistrering!J213,'brukerregistrering-støtteark'!$M$5:$M$21,0)),0)*Brukerregistrering!O213</f>
        <v>0</v>
      </c>
      <c r="F214" s="39">
        <f ca="1">IFERROR(INDEX('brukerregistrering-støtteark'!$N$5:$N$21,MATCH(Brukerregistrering!K213,'brukerregistrering-støtteark'!$M$5:$M$21,0)),0)*Brukerregistrering!O213</f>
        <v>0</v>
      </c>
      <c r="G214" s="39">
        <f ca="1">IFERROR(INDEX('brukerregistrering-støtteark'!$N$5:$N$21,MATCH(Brukerregistrering!L213,'brukerregistrering-støtteark'!$M$5:$M$21,0)),0)*Brukerregistrering!O213</f>
        <v>0</v>
      </c>
      <c r="H214" s="39">
        <f ca="1">IFERROR(INDEX('brukerregistrering-støtteark'!$N$5:$N$21,MATCH(Brukerregistrering!M213,'brukerregistrering-støtteark'!$M$5:$M$21,0)),0)*Brukerregistrering!O213</f>
        <v>0</v>
      </c>
      <c r="I214" s="40">
        <f t="shared" ca="1" si="6"/>
        <v>0</v>
      </c>
      <c r="J214" s="40">
        <f t="shared" ca="1" si="7"/>
        <v>0</v>
      </c>
    </row>
    <row r="215" spans="2:10">
      <c r="B215" s="85">
        <f>Brukerregistrering!C214</f>
        <v>0</v>
      </c>
      <c r="C215" s="38">
        <f>Brukerregistrering!H214</f>
        <v>0</v>
      </c>
      <c r="D215" s="41">
        <f ca="1">IFERROR(INDEX('brukerregistrering-støtteark'!$N$5:$N$21,MATCH(Brukerregistrering!I214,'brukerregistrering-støtteark'!$M$5:$M$21,0)),0)*Brukerregistrering!O214</f>
        <v>0</v>
      </c>
      <c r="E215" s="39">
        <f ca="1">IFERROR(INDEX('brukerregistrering-støtteark'!$N$5:$N$21,MATCH(Brukerregistrering!J214,'brukerregistrering-støtteark'!$M$5:$M$21,0)),0)*Brukerregistrering!O214</f>
        <v>0</v>
      </c>
      <c r="F215" s="39">
        <f ca="1">IFERROR(INDEX('brukerregistrering-støtteark'!$N$5:$N$21,MATCH(Brukerregistrering!K214,'brukerregistrering-støtteark'!$M$5:$M$21,0)),0)*Brukerregistrering!O214</f>
        <v>0</v>
      </c>
      <c r="G215" s="39">
        <f ca="1">IFERROR(INDEX('brukerregistrering-støtteark'!$N$5:$N$21,MATCH(Brukerregistrering!L214,'brukerregistrering-støtteark'!$M$5:$M$21,0)),0)*Brukerregistrering!O214</f>
        <v>0</v>
      </c>
      <c r="H215" s="39">
        <f ca="1">IFERROR(INDEX('brukerregistrering-støtteark'!$N$5:$N$21,MATCH(Brukerregistrering!M214,'brukerregistrering-støtteark'!$M$5:$M$21,0)),0)*Brukerregistrering!O214</f>
        <v>0</v>
      </c>
      <c r="I215" s="40">
        <f t="shared" ca="1" si="6"/>
        <v>0</v>
      </c>
      <c r="J215" s="40">
        <f t="shared" ca="1" si="7"/>
        <v>0</v>
      </c>
    </row>
    <row r="216" spans="2:10">
      <c r="B216" s="85">
        <f>Brukerregistrering!C215</f>
        <v>0</v>
      </c>
      <c r="C216" s="38">
        <f>Brukerregistrering!H215</f>
        <v>0</v>
      </c>
      <c r="D216" s="41">
        <f ca="1">IFERROR(INDEX('brukerregistrering-støtteark'!$N$5:$N$21,MATCH(Brukerregistrering!I215,'brukerregistrering-støtteark'!$M$5:$M$21,0)),0)*Brukerregistrering!O215</f>
        <v>0</v>
      </c>
      <c r="E216" s="39">
        <f ca="1">IFERROR(INDEX('brukerregistrering-støtteark'!$N$5:$N$21,MATCH(Brukerregistrering!J215,'brukerregistrering-støtteark'!$M$5:$M$21,0)),0)*Brukerregistrering!O215</f>
        <v>0</v>
      </c>
      <c r="F216" s="39">
        <f ca="1">IFERROR(INDEX('brukerregistrering-støtteark'!$N$5:$N$21,MATCH(Brukerregistrering!K215,'brukerregistrering-støtteark'!$M$5:$M$21,0)),0)*Brukerregistrering!O215</f>
        <v>0</v>
      </c>
      <c r="G216" s="39">
        <f ca="1">IFERROR(INDEX('brukerregistrering-støtteark'!$N$5:$N$21,MATCH(Brukerregistrering!L215,'brukerregistrering-støtteark'!$M$5:$M$21,0)),0)*Brukerregistrering!O215</f>
        <v>0</v>
      </c>
      <c r="H216" s="39">
        <f ca="1">IFERROR(INDEX('brukerregistrering-støtteark'!$N$5:$N$21,MATCH(Brukerregistrering!M215,'brukerregistrering-støtteark'!$M$5:$M$21,0)),0)*Brukerregistrering!O215</f>
        <v>0</v>
      </c>
      <c r="I216" s="40">
        <f t="shared" ca="1" si="6"/>
        <v>0</v>
      </c>
      <c r="J216" s="40">
        <f t="shared" ca="1" si="7"/>
        <v>0</v>
      </c>
    </row>
    <row r="217" spans="2:10">
      <c r="B217" s="85">
        <f>Brukerregistrering!C216</f>
        <v>0</v>
      </c>
      <c r="C217" s="38">
        <f>Brukerregistrering!H216</f>
        <v>0</v>
      </c>
      <c r="D217" s="41">
        <f ca="1">IFERROR(INDEX('brukerregistrering-støtteark'!$N$5:$N$21,MATCH(Brukerregistrering!I216,'brukerregistrering-støtteark'!$M$5:$M$21,0)),0)*Brukerregistrering!O216</f>
        <v>0</v>
      </c>
      <c r="E217" s="39">
        <f ca="1">IFERROR(INDEX('brukerregistrering-støtteark'!$N$5:$N$21,MATCH(Brukerregistrering!J216,'brukerregistrering-støtteark'!$M$5:$M$21,0)),0)*Brukerregistrering!O216</f>
        <v>0</v>
      </c>
      <c r="F217" s="39">
        <f ca="1">IFERROR(INDEX('brukerregistrering-støtteark'!$N$5:$N$21,MATCH(Brukerregistrering!K216,'brukerregistrering-støtteark'!$M$5:$M$21,0)),0)*Brukerregistrering!O216</f>
        <v>0</v>
      </c>
      <c r="G217" s="39">
        <f ca="1">IFERROR(INDEX('brukerregistrering-støtteark'!$N$5:$N$21,MATCH(Brukerregistrering!L216,'brukerregistrering-støtteark'!$M$5:$M$21,0)),0)*Brukerregistrering!O216</f>
        <v>0</v>
      </c>
      <c r="H217" s="39">
        <f ca="1">IFERROR(INDEX('brukerregistrering-støtteark'!$N$5:$N$21,MATCH(Brukerregistrering!M216,'brukerregistrering-støtteark'!$M$5:$M$21,0)),0)*Brukerregistrering!O216</f>
        <v>0</v>
      </c>
      <c r="I217" s="40">
        <f t="shared" ca="1" si="6"/>
        <v>0</v>
      </c>
      <c r="J217" s="40">
        <f t="shared" ca="1" si="7"/>
        <v>0</v>
      </c>
    </row>
    <row r="218" spans="2:10">
      <c r="B218" s="85">
        <f>Brukerregistrering!C217</f>
        <v>0</v>
      </c>
      <c r="C218" s="38">
        <f>Brukerregistrering!H217</f>
        <v>0</v>
      </c>
      <c r="D218" s="41">
        <f ca="1">IFERROR(INDEX('brukerregistrering-støtteark'!$N$5:$N$21,MATCH(Brukerregistrering!I217,'brukerregistrering-støtteark'!$M$5:$M$21,0)),0)*Brukerregistrering!O217</f>
        <v>0</v>
      </c>
      <c r="E218" s="39">
        <f ca="1">IFERROR(INDEX('brukerregistrering-støtteark'!$N$5:$N$21,MATCH(Brukerregistrering!J217,'brukerregistrering-støtteark'!$M$5:$M$21,0)),0)*Brukerregistrering!O217</f>
        <v>0</v>
      </c>
      <c r="F218" s="39">
        <f ca="1">IFERROR(INDEX('brukerregistrering-støtteark'!$N$5:$N$21,MATCH(Brukerregistrering!K217,'brukerregistrering-støtteark'!$M$5:$M$21,0)),0)*Brukerregistrering!O217</f>
        <v>0</v>
      </c>
      <c r="G218" s="39">
        <f ca="1">IFERROR(INDEX('brukerregistrering-støtteark'!$N$5:$N$21,MATCH(Brukerregistrering!L217,'brukerregistrering-støtteark'!$M$5:$M$21,0)),0)*Brukerregistrering!O217</f>
        <v>0</v>
      </c>
      <c r="H218" s="39">
        <f ca="1">IFERROR(INDEX('brukerregistrering-støtteark'!$N$5:$N$21,MATCH(Brukerregistrering!M217,'brukerregistrering-støtteark'!$M$5:$M$21,0)),0)*Brukerregistrering!O217</f>
        <v>0</v>
      </c>
      <c r="I218" s="40">
        <f t="shared" ca="1" si="6"/>
        <v>0</v>
      </c>
      <c r="J218" s="40">
        <f t="shared" ca="1" si="7"/>
        <v>0</v>
      </c>
    </row>
    <row r="219" spans="2:10">
      <c r="B219" s="85">
        <f>Brukerregistrering!C218</f>
        <v>0</v>
      </c>
      <c r="C219" s="38">
        <f>Brukerregistrering!H218</f>
        <v>0</v>
      </c>
      <c r="D219" s="41">
        <f ca="1">IFERROR(INDEX('brukerregistrering-støtteark'!$N$5:$N$21,MATCH(Brukerregistrering!I218,'brukerregistrering-støtteark'!$M$5:$M$21,0)),0)*Brukerregistrering!O218</f>
        <v>0</v>
      </c>
      <c r="E219" s="39">
        <f ca="1">IFERROR(INDEX('brukerregistrering-støtteark'!$N$5:$N$21,MATCH(Brukerregistrering!J218,'brukerregistrering-støtteark'!$M$5:$M$21,0)),0)*Brukerregistrering!O218</f>
        <v>0</v>
      </c>
      <c r="F219" s="39">
        <f ca="1">IFERROR(INDEX('brukerregistrering-støtteark'!$N$5:$N$21,MATCH(Brukerregistrering!K218,'brukerregistrering-støtteark'!$M$5:$M$21,0)),0)*Brukerregistrering!O218</f>
        <v>0</v>
      </c>
      <c r="G219" s="39">
        <f ca="1">IFERROR(INDEX('brukerregistrering-støtteark'!$N$5:$N$21,MATCH(Brukerregistrering!L218,'brukerregistrering-støtteark'!$M$5:$M$21,0)),0)*Brukerregistrering!O218</f>
        <v>0</v>
      </c>
      <c r="H219" s="39">
        <f ca="1">IFERROR(INDEX('brukerregistrering-støtteark'!$N$5:$N$21,MATCH(Brukerregistrering!M218,'brukerregistrering-støtteark'!$M$5:$M$21,0)),0)*Brukerregistrering!O218</f>
        <v>0</v>
      </c>
      <c r="I219" s="40">
        <f t="shared" ca="1" si="6"/>
        <v>0</v>
      </c>
      <c r="J219" s="40">
        <f t="shared" ca="1" si="7"/>
        <v>0</v>
      </c>
    </row>
    <row r="220" spans="2:10">
      <c r="B220" s="85">
        <f>Brukerregistrering!C219</f>
        <v>0</v>
      </c>
      <c r="C220" s="38">
        <f>Brukerregistrering!H219</f>
        <v>0</v>
      </c>
      <c r="D220" s="41">
        <f ca="1">IFERROR(INDEX('brukerregistrering-støtteark'!$N$5:$N$21,MATCH(Brukerregistrering!I219,'brukerregistrering-støtteark'!$M$5:$M$21,0)),0)*Brukerregistrering!O219</f>
        <v>0</v>
      </c>
      <c r="E220" s="39">
        <f ca="1">IFERROR(INDEX('brukerregistrering-støtteark'!$N$5:$N$21,MATCH(Brukerregistrering!J219,'brukerregistrering-støtteark'!$M$5:$M$21,0)),0)*Brukerregistrering!O219</f>
        <v>0</v>
      </c>
      <c r="F220" s="39">
        <f ca="1">IFERROR(INDEX('brukerregistrering-støtteark'!$N$5:$N$21,MATCH(Brukerregistrering!K219,'brukerregistrering-støtteark'!$M$5:$M$21,0)),0)*Brukerregistrering!O219</f>
        <v>0</v>
      </c>
      <c r="G220" s="39">
        <f ca="1">IFERROR(INDEX('brukerregistrering-støtteark'!$N$5:$N$21,MATCH(Brukerregistrering!L219,'brukerregistrering-støtteark'!$M$5:$M$21,0)),0)*Brukerregistrering!O219</f>
        <v>0</v>
      </c>
      <c r="H220" s="39">
        <f ca="1">IFERROR(INDEX('brukerregistrering-støtteark'!$N$5:$N$21,MATCH(Brukerregistrering!M219,'brukerregistrering-støtteark'!$M$5:$M$21,0)),0)*Brukerregistrering!O219</f>
        <v>0</v>
      </c>
      <c r="I220" s="40">
        <f t="shared" ca="1" si="6"/>
        <v>0</v>
      </c>
      <c r="J220" s="40">
        <f t="shared" ca="1" si="7"/>
        <v>0</v>
      </c>
    </row>
    <row r="221" spans="2:10">
      <c r="B221" s="85">
        <f>Brukerregistrering!C220</f>
        <v>0</v>
      </c>
      <c r="C221" s="38">
        <f>Brukerregistrering!H220</f>
        <v>0</v>
      </c>
      <c r="D221" s="41">
        <f ca="1">IFERROR(INDEX('brukerregistrering-støtteark'!$N$5:$N$21,MATCH(Brukerregistrering!I220,'brukerregistrering-støtteark'!$M$5:$M$21,0)),0)*Brukerregistrering!O220</f>
        <v>0</v>
      </c>
      <c r="E221" s="39">
        <f ca="1">IFERROR(INDEX('brukerregistrering-støtteark'!$N$5:$N$21,MATCH(Brukerregistrering!J220,'brukerregistrering-støtteark'!$M$5:$M$21,0)),0)*Brukerregistrering!O220</f>
        <v>0</v>
      </c>
      <c r="F221" s="39">
        <f ca="1">IFERROR(INDEX('brukerregistrering-støtteark'!$N$5:$N$21,MATCH(Brukerregistrering!K220,'brukerregistrering-støtteark'!$M$5:$M$21,0)),0)*Brukerregistrering!O220</f>
        <v>0</v>
      </c>
      <c r="G221" s="39">
        <f ca="1">IFERROR(INDEX('brukerregistrering-støtteark'!$N$5:$N$21,MATCH(Brukerregistrering!L220,'brukerregistrering-støtteark'!$M$5:$M$21,0)),0)*Brukerregistrering!O220</f>
        <v>0</v>
      </c>
      <c r="H221" s="39">
        <f ca="1">IFERROR(INDEX('brukerregistrering-støtteark'!$N$5:$N$21,MATCH(Brukerregistrering!M220,'brukerregistrering-støtteark'!$M$5:$M$21,0)),0)*Brukerregistrering!O220</f>
        <v>0</v>
      </c>
      <c r="I221" s="40">
        <f t="shared" ca="1" si="6"/>
        <v>0</v>
      </c>
      <c r="J221" s="40">
        <f t="shared" ca="1" si="7"/>
        <v>0</v>
      </c>
    </row>
    <row r="222" spans="2:10">
      <c r="B222" s="85">
        <f>Brukerregistrering!C221</f>
        <v>0</v>
      </c>
      <c r="C222" s="38">
        <f>Brukerregistrering!H221</f>
        <v>0</v>
      </c>
      <c r="D222" s="41">
        <f ca="1">IFERROR(INDEX('brukerregistrering-støtteark'!$N$5:$N$21,MATCH(Brukerregistrering!I221,'brukerregistrering-støtteark'!$M$5:$M$21,0)),0)*Brukerregistrering!O221</f>
        <v>0</v>
      </c>
      <c r="E222" s="39">
        <f ca="1">IFERROR(INDEX('brukerregistrering-støtteark'!$N$5:$N$21,MATCH(Brukerregistrering!J221,'brukerregistrering-støtteark'!$M$5:$M$21,0)),0)*Brukerregistrering!O221</f>
        <v>0</v>
      </c>
      <c r="F222" s="39">
        <f ca="1">IFERROR(INDEX('brukerregistrering-støtteark'!$N$5:$N$21,MATCH(Brukerregistrering!K221,'brukerregistrering-støtteark'!$M$5:$M$21,0)),0)*Brukerregistrering!O221</f>
        <v>0</v>
      </c>
      <c r="G222" s="39">
        <f ca="1">IFERROR(INDEX('brukerregistrering-støtteark'!$N$5:$N$21,MATCH(Brukerregistrering!L221,'brukerregistrering-støtteark'!$M$5:$M$21,0)),0)*Brukerregistrering!O221</f>
        <v>0</v>
      </c>
      <c r="H222" s="39">
        <f ca="1">IFERROR(INDEX('brukerregistrering-støtteark'!$N$5:$N$21,MATCH(Brukerregistrering!M221,'brukerregistrering-støtteark'!$M$5:$M$21,0)),0)*Brukerregistrering!O221</f>
        <v>0</v>
      </c>
      <c r="I222" s="40">
        <f t="shared" ca="1" si="6"/>
        <v>0</v>
      </c>
      <c r="J222" s="40">
        <f t="shared" ca="1" si="7"/>
        <v>0</v>
      </c>
    </row>
    <row r="223" spans="2:10">
      <c r="B223" s="85">
        <f>Brukerregistrering!C222</f>
        <v>0</v>
      </c>
      <c r="C223" s="38">
        <f>Brukerregistrering!H222</f>
        <v>0</v>
      </c>
      <c r="D223" s="41">
        <f ca="1">IFERROR(INDEX('brukerregistrering-støtteark'!$N$5:$N$21,MATCH(Brukerregistrering!I222,'brukerregistrering-støtteark'!$M$5:$M$21,0)),0)*Brukerregistrering!O222</f>
        <v>0</v>
      </c>
      <c r="E223" s="39">
        <f ca="1">IFERROR(INDEX('brukerregistrering-støtteark'!$N$5:$N$21,MATCH(Brukerregistrering!J222,'brukerregistrering-støtteark'!$M$5:$M$21,0)),0)*Brukerregistrering!O222</f>
        <v>0</v>
      </c>
      <c r="F223" s="39">
        <f ca="1">IFERROR(INDEX('brukerregistrering-støtteark'!$N$5:$N$21,MATCH(Brukerregistrering!K222,'brukerregistrering-støtteark'!$M$5:$M$21,0)),0)*Brukerregistrering!O222</f>
        <v>0</v>
      </c>
      <c r="G223" s="39">
        <f ca="1">IFERROR(INDEX('brukerregistrering-støtteark'!$N$5:$N$21,MATCH(Brukerregistrering!L222,'brukerregistrering-støtteark'!$M$5:$M$21,0)),0)*Brukerregistrering!O222</f>
        <v>0</v>
      </c>
      <c r="H223" s="39">
        <f ca="1">IFERROR(INDEX('brukerregistrering-støtteark'!$N$5:$N$21,MATCH(Brukerregistrering!M222,'brukerregistrering-støtteark'!$M$5:$M$21,0)),0)*Brukerregistrering!O222</f>
        <v>0</v>
      </c>
      <c r="I223" s="40">
        <f t="shared" ca="1" si="6"/>
        <v>0</v>
      </c>
      <c r="J223" s="40">
        <f t="shared" ca="1" si="7"/>
        <v>0</v>
      </c>
    </row>
    <row r="224" spans="2:10">
      <c r="B224" s="85">
        <f>Brukerregistrering!C223</f>
        <v>0</v>
      </c>
      <c r="C224" s="38">
        <f>Brukerregistrering!H223</f>
        <v>0</v>
      </c>
      <c r="D224" s="41">
        <f ca="1">IFERROR(INDEX('brukerregistrering-støtteark'!$N$5:$N$21,MATCH(Brukerregistrering!I223,'brukerregistrering-støtteark'!$M$5:$M$21,0)),0)*Brukerregistrering!O223</f>
        <v>0</v>
      </c>
      <c r="E224" s="39">
        <f ca="1">IFERROR(INDEX('brukerregistrering-støtteark'!$N$5:$N$21,MATCH(Brukerregistrering!J223,'brukerregistrering-støtteark'!$M$5:$M$21,0)),0)*Brukerregistrering!O223</f>
        <v>0</v>
      </c>
      <c r="F224" s="39">
        <f ca="1">IFERROR(INDEX('brukerregistrering-støtteark'!$N$5:$N$21,MATCH(Brukerregistrering!K223,'brukerregistrering-støtteark'!$M$5:$M$21,0)),0)*Brukerregistrering!O223</f>
        <v>0</v>
      </c>
      <c r="G224" s="39">
        <f ca="1">IFERROR(INDEX('brukerregistrering-støtteark'!$N$5:$N$21,MATCH(Brukerregistrering!L223,'brukerregistrering-støtteark'!$M$5:$M$21,0)),0)*Brukerregistrering!O223</f>
        <v>0</v>
      </c>
      <c r="H224" s="39">
        <f ca="1">IFERROR(INDEX('brukerregistrering-støtteark'!$N$5:$N$21,MATCH(Brukerregistrering!M223,'brukerregistrering-støtteark'!$M$5:$M$21,0)),0)*Brukerregistrering!O223</f>
        <v>0</v>
      </c>
      <c r="I224" s="40">
        <f t="shared" ca="1" si="6"/>
        <v>0</v>
      </c>
      <c r="J224" s="40">
        <f t="shared" ca="1" si="7"/>
        <v>0</v>
      </c>
    </row>
    <row r="225" spans="2:10">
      <c r="B225" s="85">
        <f>Brukerregistrering!C224</f>
        <v>0</v>
      </c>
      <c r="C225" s="38">
        <f>Brukerregistrering!H224</f>
        <v>0</v>
      </c>
      <c r="D225" s="41">
        <f ca="1">IFERROR(INDEX('brukerregistrering-støtteark'!$N$5:$N$21,MATCH(Brukerregistrering!I224,'brukerregistrering-støtteark'!$M$5:$M$21,0)),0)*Brukerregistrering!O224</f>
        <v>0</v>
      </c>
      <c r="E225" s="39">
        <f ca="1">IFERROR(INDEX('brukerregistrering-støtteark'!$N$5:$N$21,MATCH(Brukerregistrering!J224,'brukerregistrering-støtteark'!$M$5:$M$21,0)),0)*Brukerregistrering!O224</f>
        <v>0</v>
      </c>
      <c r="F225" s="39">
        <f ca="1">IFERROR(INDEX('brukerregistrering-støtteark'!$N$5:$N$21,MATCH(Brukerregistrering!K224,'brukerregistrering-støtteark'!$M$5:$M$21,0)),0)*Brukerregistrering!O224</f>
        <v>0</v>
      </c>
      <c r="G225" s="39">
        <f ca="1">IFERROR(INDEX('brukerregistrering-støtteark'!$N$5:$N$21,MATCH(Brukerregistrering!L224,'brukerregistrering-støtteark'!$M$5:$M$21,0)),0)*Brukerregistrering!O224</f>
        <v>0</v>
      </c>
      <c r="H225" s="39">
        <f ca="1">IFERROR(INDEX('brukerregistrering-støtteark'!$N$5:$N$21,MATCH(Brukerregistrering!M224,'brukerregistrering-støtteark'!$M$5:$M$21,0)),0)*Brukerregistrering!O224</f>
        <v>0</v>
      </c>
      <c r="I225" s="40">
        <f t="shared" ca="1" si="6"/>
        <v>0</v>
      </c>
      <c r="J225" s="40">
        <f t="shared" ca="1" si="7"/>
        <v>0</v>
      </c>
    </row>
    <row r="226" spans="2:10">
      <c r="B226" s="85">
        <f>Brukerregistrering!C225</f>
        <v>0</v>
      </c>
      <c r="C226" s="38">
        <f>Brukerregistrering!H225</f>
        <v>0</v>
      </c>
      <c r="D226" s="41">
        <f ca="1">IFERROR(INDEX('brukerregistrering-støtteark'!$N$5:$N$21,MATCH(Brukerregistrering!I225,'brukerregistrering-støtteark'!$M$5:$M$21,0)),0)*Brukerregistrering!O225</f>
        <v>0</v>
      </c>
      <c r="E226" s="39">
        <f ca="1">IFERROR(INDEX('brukerregistrering-støtteark'!$N$5:$N$21,MATCH(Brukerregistrering!J225,'brukerregistrering-støtteark'!$M$5:$M$21,0)),0)*Brukerregistrering!O225</f>
        <v>0</v>
      </c>
      <c r="F226" s="39">
        <f ca="1">IFERROR(INDEX('brukerregistrering-støtteark'!$N$5:$N$21,MATCH(Brukerregistrering!K225,'brukerregistrering-støtteark'!$M$5:$M$21,0)),0)*Brukerregistrering!O225</f>
        <v>0</v>
      </c>
      <c r="G226" s="39">
        <f ca="1">IFERROR(INDEX('brukerregistrering-støtteark'!$N$5:$N$21,MATCH(Brukerregistrering!L225,'brukerregistrering-støtteark'!$M$5:$M$21,0)),0)*Brukerregistrering!O225</f>
        <v>0</v>
      </c>
      <c r="H226" s="39">
        <f ca="1">IFERROR(INDEX('brukerregistrering-støtteark'!$N$5:$N$21,MATCH(Brukerregistrering!M225,'brukerregistrering-støtteark'!$M$5:$M$21,0)),0)*Brukerregistrering!O225</f>
        <v>0</v>
      </c>
      <c r="I226" s="40">
        <f t="shared" ca="1" si="6"/>
        <v>0</v>
      </c>
      <c r="J226" s="40">
        <f t="shared" ca="1" si="7"/>
        <v>0</v>
      </c>
    </row>
    <row r="227" spans="2:10">
      <c r="B227" s="85">
        <f>Brukerregistrering!C226</f>
        <v>0</v>
      </c>
      <c r="C227" s="38">
        <f>Brukerregistrering!H226</f>
        <v>0</v>
      </c>
      <c r="D227" s="41">
        <f ca="1">IFERROR(INDEX('brukerregistrering-støtteark'!$N$5:$N$21,MATCH(Brukerregistrering!I226,'brukerregistrering-støtteark'!$M$5:$M$21,0)),0)*Brukerregistrering!O226</f>
        <v>0</v>
      </c>
      <c r="E227" s="39">
        <f ca="1">IFERROR(INDEX('brukerregistrering-støtteark'!$N$5:$N$21,MATCH(Brukerregistrering!J226,'brukerregistrering-støtteark'!$M$5:$M$21,0)),0)*Brukerregistrering!O226</f>
        <v>0</v>
      </c>
      <c r="F227" s="39">
        <f ca="1">IFERROR(INDEX('brukerregistrering-støtteark'!$N$5:$N$21,MATCH(Brukerregistrering!K226,'brukerregistrering-støtteark'!$M$5:$M$21,0)),0)*Brukerregistrering!O226</f>
        <v>0</v>
      </c>
      <c r="G227" s="39">
        <f ca="1">IFERROR(INDEX('brukerregistrering-støtteark'!$N$5:$N$21,MATCH(Brukerregistrering!L226,'brukerregistrering-støtteark'!$M$5:$M$21,0)),0)*Brukerregistrering!O226</f>
        <v>0</v>
      </c>
      <c r="H227" s="39">
        <f ca="1">IFERROR(INDEX('brukerregistrering-støtteark'!$N$5:$N$21,MATCH(Brukerregistrering!M226,'brukerregistrering-støtteark'!$M$5:$M$21,0)),0)*Brukerregistrering!O226</f>
        <v>0</v>
      </c>
      <c r="I227" s="40">
        <f t="shared" ca="1" si="6"/>
        <v>0</v>
      </c>
      <c r="J227" s="40">
        <f t="shared" ca="1" si="7"/>
        <v>0</v>
      </c>
    </row>
    <row r="228" spans="2:10">
      <c r="B228" s="85">
        <f>Brukerregistrering!C227</f>
        <v>0</v>
      </c>
      <c r="C228" s="38">
        <f>Brukerregistrering!H227</f>
        <v>0</v>
      </c>
      <c r="D228" s="41">
        <f ca="1">IFERROR(INDEX('brukerregistrering-støtteark'!$N$5:$N$21,MATCH(Brukerregistrering!I227,'brukerregistrering-støtteark'!$M$5:$M$21,0)),0)*Brukerregistrering!O227</f>
        <v>0</v>
      </c>
      <c r="E228" s="39">
        <f ca="1">IFERROR(INDEX('brukerregistrering-støtteark'!$N$5:$N$21,MATCH(Brukerregistrering!J227,'brukerregistrering-støtteark'!$M$5:$M$21,0)),0)*Brukerregistrering!O227</f>
        <v>0</v>
      </c>
      <c r="F228" s="39">
        <f ca="1">IFERROR(INDEX('brukerregistrering-støtteark'!$N$5:$N$21,MATCH(Brukerregistrering!K227,'brukerregistrering-støtteark'!$M$5:$M$21,0)),0)*Brukerregistrering!O227</f>
        <v>0</v>
      </c>
      <c r="G228" s="39">
        <f ca="1">IFERROR(INDEX('brukerregistrering-støtteark'!$N$5:$N$21,MATCH(Brukerregistrering!L227,'brukerregistrering-støtteark'!$M$5:$M$21,0)),0)*Brukerregistrering!O227</f>
        <v>0</v>
      </c>
      <c r="H228" s="39">
        <f ca="1">IFERROR(INDEX('brukerregistrering-støtteark'!$N$5:$N$21,MATCH(Brukerregistrering!M227,'brukerregistrering-støtteark'!$M$5:$M$21,0)),0)*Brukerregistrering!O227</f>
        <v>0</v>
      </c>
      <c r="I228" s="40">
        <f t="shared" ca="1" si="6"/>
        <v>0</v>
      </c>
      <c r="J228" s="40">
        <f t="shared" ca="1" si="7"/>
        <v>0</v>
      </c>
    </row>
    <row r="229" spans="2:10">
      <c r="B229" s="85">
        <f>Brukerregistrering!C228</f>
        <v>0</v>
      </c>
      <c r="C229" s="38">
        <f>Brukerregistrering!H228</f>
        <v>0</v>
      </c>
      <c r="D229" s="41">
        <f ca="1">IFERROR(INDEX('brukerregistrering-støtteark'!$N$5:$N$21,MATCH(Brukerregistrering!I228,'brukerregistrering-støtteark'!$M$5:$M$21,0)),0)*Brukerregistrering!O228</f>
        <v>0</v>
      </c>
      <c r="E229" s="39">
        <f ca="1">IFERROR(INDEX('brukerregistrering-støtteark'!$N$5:$N$21,MATCH(Brukerregistrering!J228,'brukerregistrering-støtteark'!$M$5:$M$21,0)),0)*Brukerregistrering!O228</f>
        <v>0</v>
      </c>
      <c r="F229" s="39">
        <f ca="1">IFERROR(INDEX('brukerregistrering-støtteark'!$N$5:$N$21,MATCH(Brukerregistrering!K228,'brukerregistrering-støtteark'!$M$5:$M$21,0)),0)*Brukerregistrering!O228</f>
        <v>0</v>
      </c>
      <c r="G229" s="39">
        <f ca="1">IFERROR(INDEX('brukerregistrering-støtteark'!$N$5:$N$21,MATCH(Brukerregistrering!L228,'brukerregistrering-støtteark'!$M$5:$M$21,0)),0)*Brukerregistrering!O228</f>
        <v>0</v>
      </c>
      <c r="H229" s="39">
        <f ca="1">IFERROR(INDEX('brukerregistrering-støtteark'!$N$5:$N$21,MATCH(Brukerregistrering!M228,'brukerregistrering-støtteark'!$M$5:$M$21,0)),0)*Brukerregistrering!O228</f>
        <v>0</v>
      </c>
      <c r="I229" s="40">
        <f t="shared" ca="1" si="6"/>
        <v>0</v>
      </c>
      <c r="J229" s="40">
        <f t="shared" ca="1" si="7"/>
        <v>0</v>
      </c>
    </row>
    <row r="230" spans="2:10">
      <c r="B230" s="85">
        <f>Brukerregistrering!C229</f>
        <v>0</v>
      </c>
      <c r="C230" s="38">
        <f>Brukerregistrering!H229</f>
        <v>0</v>
      </c>
      <c r="D230" s="41">
        <f ca="1">IFERROR(INDEX('brukerregistrering-støtteark'!$N$5:$N$21,MATCH(Brukerregistrering!I229,'brukerregistrering-støtteark'!$M$5:$M$21,0)),0)*Brukerregistrering!O229</f>
        <v>0</v>
      </c>
      <c r="E230" s="39">
        <f ca="1">IFERROR(INDEX('brukerregistrering-støtteark'!$N$5:$N$21,MATCH(Brukerregistrering!J229,'brukerregistrering-støtteark'!$M$5:$M$21,0)),0)*Brukerregistrering!O229</f>
        <v>0</v>
      </c>
      <c r="F230" s="39">
        <f ca="1">IFERROR(INDEX('brukerregistrering-støtteark'!$N$5:$N$21,MATCH(Brukerregistrering!K229,'brukerregistrering-støtteark'!$M$5:$M$21,0)),0)*Brukerregistrering!O229</f>
        <v>0</v>
      </c>
      <c r="G230" s="39">
        <f ca="1">IFERROR(INDEX('brukerregistrering-støtteark'!$N$5:$N$21,MATCH(Brukerregistrering!L229,'brukerregistrering-støtteark'!$M$5:$M$21,0)),0)*Brukerregistrering!O229</f>
        <v>0</v>
      </c>
      <c r="H230" s="39">
        <f ca="1">IFERROR(INDEX('brukerregistrering-støtteark'!$N$5:$N$21,MATCH(Brukerregistrering!M229,'brukerregistrering-støtteark'!$M$5:$M$21,0)),0)*Brukerregistrering!O229</f>
        <v>0</v>
      </c>
      <c r="I230" s="40">
        <f t="shared" ca="1" si="6"/>
        <v>0</v>
      </c>
      <c r="J230" s="40">
        <f t="shared" ca="1" si="7"/>
        <v>0</v>
      </c>
    </row>
    <row r="231" spans="2:10">
      <c r="B231" s="85">
        <f>Brukerregistrering!C230</f>
        <v>0</v>
      </c>
      <c r="C231" s="38">
        <f>Brukerregistrering!H230</f>
        <v>0</v>
      </c>
      <c r="D231" s="41">
        <f ca="1">IFERROR(INDEX('brukerregistrering-støtteark'!$N$5:$N$21,MATCH(Brukerregistrering!I230,'brukerregistrering-støtteark'!$M$5:$M$21,0)),0)*Brukerregistrering!O230</f>
        <v>0</v>
      </c>
      <c r="E231" s="39">
        <f ca="1">IFERROR(INDEX('brukerregistrering-støtteark'!$N$5:$N$21,MATCH(Brukerregistrering!J230,'brukerregistrering-støtteark'!$M$5:$M$21,0)),0)*Brukerregistrering!O230</f>
        <v>0</v>
      </c>
      <c r="F231" s="39">
        <f ca="1">IFERROR(INDEX('brukerregistrering-støtteark'!$N$5:$N$21,MATCH(Brukerregistrering!K230,'brukerregistrering-støtteark'!$M$5:$M$21,0)),0)*Brukerregistrering!O230</f>
        <v>0</v>
      </c>
      <c r="G231" s="39">
        <f ca="1">IFERROR(INDEX('brukerregistrering-støtteark'!$N$5:$N$21,MATCH(Brukerregistrering!L230,'brukerregistrering-støtteark'!$M$5:$M$21,0)),0)*Brukerregistrering!O230</f>
        <v>0</v>
      </c>
      <c r="H231" s="39">
        <f ca="1">IFERROR(INDEX('brukerregistrering-støtteark'!$N$5:$N$21,MATCH(Brukerregistrering!M230,'brukerregistrering-støtteark'!$M$5:$M$21,0)),0)*Brukerregistrering!O230</f>
        <v>0</v>
      </c>
      <c r="I231" s="40">
        <f t="shared" ca="1" si="6"/>
        <v>0</v>
      </c>
      <c r="J231" s="40">
        <f t="shared" ca="1" si="7"/>
        <v>0</v>
      </c>
    </row>
    <row r="232" spans="2:10">
      <c r="B232" s="85">
        <f>Brukerregistrering!C231</f>
        <v>0</v>
      </c>
      <c r="C232" s="38">
        <f>Brukerregistrering!H231</f>
        <v>0</v>
      </c>
      <c r="D232" s="41">
        <f ca="1">IFERROR(INDEX('brukerregistrering-støtteark'!$N$5:$N$21,MATCH(Brukerregistrering!I231,'brukerregistrering-støtteark'!$M$5:$M$21,0)),0)*Brukerregistrering!O231</f>
        <v>0</v>
      </c>
      <c r="E232" s="39">
        <f ca="1">IFERROR(INDEX('brukerregistrering-støtteark'!$N$5:$N$21,MATCH(Brukerregistrering!J231,'brukerregistrering-støtteark'!$M$5:$M$21,0)),0)*Brukerregistrering!O231</f>
        <v>0</v>
      </c>
      <c r="F232" s="39">
        <f ca="1">IFERROR(INDEX('brukerregistrering-støtteark'!$N$5:$N$21,MATCH(Brukerregistrering!K231,'brukerregistrering-støtteark'!$M$5:$M$21,0)),0)*Brukerregistrering!O231</f>
        <v>0</v>
      </c>
      <c r="G232" s="39">
        <f ca="1">IFERROR(INDEX('brukerregistrering-støtteark'!$N$5:$N$21,MATCH(Brukerregistrering!L231,'brukerregistrering-støtteark'!$M$5:$M$21,0)),0)*Brukerregistrering!O231</f>
        <v>0</v>
      </c>
      <c r="H232" s="39">
        <f ca="1">IFERROR(INDEX('brukerregistrering-støtteark'!$N$5:$N$21,MATCH(Brukerregistrering!M231,'brukerregistrering-støtteark'!$M$5:$M$21,0)),0)*Brukerregistrering!O231</f>
        <v>0</v>
      </c>
      <c r="I232" s="40">
        <f t="shared" ca="1" si="6"/>
        <v>0</v>
      </c>
      <c r="J232" s="40">
        <f t="shared" ca="1" si="7"/>
        <v>0</v>
      </c>
    </row>
    <row r="233" spans="2:10">
      <c r="B233" s="85">
        <f>Brukerregistrering!C232</f>
        <v>0</v>
      </c>
      <c r="C233" s="38">
        <f>Brukerregistrering!H232</f>
        <v>0</v>
      </c>
      <c r="D233" s="41">
        <f ca="1">IFERROR(INDEX('brukerregistrering-støtteark'!$N$5:$N$21,MATCH(Brukerregistrering!I232,'brukerregistrering-støtteark'!$M$5:$M$21,0)),0)*Brukerregistrering!O232</f>
        <v>0</v>
      </c>
      <c r="E233" s="39">
        <f ca="1">IFERROR(INDEX('brukerregistrering-støtteark'!$N$5:$N$21,MATCH(Brukerregistrering!J232,'brukerregistrering-støtteark'!$M$5:$M$21,0)),0)*Brukerregistrering!O232</f>
        <v>0</v>
      </c>
      <c r="F233" s="39">
        <f ca="1">IFERROR(INDEX('brukerregistrering-støtteark'!$N$5:$N$21,MATCH(Brukerregistrering!K232,'brukerregistrering-støtteark'!$M$5:$M$21,0)),0)*Brukerregistrering!O232</f>
        <v>0</v>
      </c>
      <c r="G233" s="39">
        <f ca="1">IFERROR(INDEX('brukerregistrering-støtteark'!$N$5:$N$21,MATCH(Brukerregistrering!L232,'brukerregistrering-støtteark'!$M$5:$M$21,0)),0)*Brukerregistrering!O232</f>
        <v>0</v>
      </c>
      <c r="H233" s="39">
        <f ca="1">IFERROR(INDEX('brukerregistrering-støtteark'!$N$5:$N$21,MATCH(Brukerregistrering!M232,'brukerregistrering-støtteark'!$M$5:$M$21,0)),0)*Brukerregistrering!O232</f>
        <v>0</v>
      </c>
      <c r="I233" s="40">
        <f t="shared" ca="1" si="6"/>
        <v>0</v>
      </c>
      <c r="J233" s="40">
        <f t="shared" ca="1" si="7"/>
        <v>0</v>
      </c>
    </row>
    <row r="234" spans="2:10">
      <c r="B234" s="85">
        <f>Brukerregistrering!C233</f>
        <v>0</v>
      </c>
      <c r="C234" s="38">
        <f>Brukerregistrering!H233</f>
        <v>0</v>
      </c>
      <c r="D234" s="41">
        <f ca="1">IFERROR(INDEX('brukerregistrering-støtteark'!$N$5:$N$21,MATCH(Brukerregistrering!I233,'brukerregistrering-støtteark'!$M$5:$M$21,0)),0)*Brukerregistrering!O233</f>
        <v>0</v>
      </c>
      <c r="E234" s="39">
        <f ca="1">IFERROR(INDEX('brukerregistrering-støtteark'!$N$5:$N$21,MATCH(Brukerregistrering!J233,'brukerregistrering-støtteark'!$M$5:$M$21,0)),0)*Brukerregistrering!O233</f>
        <v>0</v>
      </c>
      <c r="F234" s="39">
        <f ca="1">IFERROR(INDEX('brukerregistrering-støtteark'!$N$5:$N$21,MATCH(Brukerregistrering!K233,'brukerregistrering-støtteark'!$M$5:$M$21,0)),0)*Brukerregistrering!O233</f>
        <v>0</v>
      </c>
      <c r="G234" s="39">
        <f ca="1">IFERROR(INDEX('brukerregistrering-støtteark'!$N$5:$N$21,MATCH(Brukerregistrering!L233,'brukerregistrering-støtteark'!$M$5:$M$21,0)),0)*Brukerregistrering!O233</f>
        <v>0</v>
      </c>
      <c r="H234" s="39">
        <f ca="1">IFERROR(INDEX('brukerregistrering-støtteark'!$N$5:$N$21,MATCH(Brukerregistrering!M233,'brukerregistrering-støtteark'!$M$5:$M$21,0)),0)*Brukerregistrering!O233</f>
        <v>0</v>
      </c>
      <c r="I234" s="40">
        <f t="shared" ca="1" si="6"/>
        <v>0</v>
      </c>
      <c r="J234" s="40">
        <f t="shared" ca="1" si="7"/>
        <v>0</v>
      </c>
    </row>
    <row r="235" spans="2:10">
      <c r="B235" s="85">
        <f>Brukerregistrering!C234</f>
        <v>0</v>
      </c>
      <c r="C235" s="38">
        <f>Brukerregistrering!H234</f>
        <v>0</v>
      </c>
      <c r="D235" s="41">
        <f ca="1">IFERROR(INDEX('brukerregistrering-støtteark'!$N$5:$N$21,MATCH(Brukerregistrering!I234,'brukerregistrering-støtteark'!$M$5:$M$21,0)),0)*Brukerregistrering!O234</f>
        <v>0</v>
      </c>
      <c r="E235" s="39">
        <f ca="1">IFERROR(INDEX('brukerregistrering-støtteark'!$N$5:$N$21,MATCH(Brukerregistrering!J234,'brukerregistrering-støtteark'!$M$5:$M$21,0)),0)*Brukerregistrering!O234</f>
        <v>0</v>
      </c>
      <c r="F235" s="39">
        <f ca="1">IFERROR(INDEX('brukerregistrering-støtteark'!$N$5:$N$21,MATCH(Brukerregistrering!K234,'brukerregistrering-støtteark'!$M$5:$M$21,0)),0)*Brukerregistrering!O234</f>
        <v>0</v>
      </c>
      <c r="G235" s="39">
        <f ca="1">IFERROR(INDEX('brukerregistrering-støtteark'!$N$5:$N$21,MATCH(Brukerregistrering!L234,'brukerregistrering-støtteark'!$M$5:$M$21,0)),0)*Brukerregistrering!O234</f>
        <v>0</v>
      </c>
      <c r="H235" s="39">
        <f ca="1">IFERROR(INDEX('brukerregistrering-støtteark'!$N$5:$N$21,MATCH(Brukerregistrering!M234,'brukerregistrering-støtteark'!$M$5:$M$21,0)),0)*Brukerregistrering!O234</f>
        <v>0</v>
      </c>
      <c r="I235" s="40">
        <f t="shared" ca="1" si="6"/>
        <v>0</v>
      </c>
      <c r="J235" s="40">
        <f t="shared" ca="1" si="7"/>
        <v>0</v>
      </c>
    </row>
    <row r="236" spans="2:10">
      <c r="B236" s="85">
        <f>Brukerregistrering!C235</f>
        <v>0</v>
      </c>
      <c r="C236" s="38">
        <f>Brukerregistrering!H235</f>
        <v>0</v>
      </c>
      <c r="D236" s="41">
        <f ca="1">IFERROR(INDEX('brukerregistrering-støtteark'!$N$5:$N$21,MATCH(Brukerregistrering!I235,'brukerregistrering-støtteark'!$M$5:$M$21,0)),0)*Brukerregistrering!O235</f>
        <v>0</v>
      </c>
      <c r="E236" s="39">
        <f ca="1">IFERROR(INDEX('brukerregistrering-støtteark'!$N$5:$N$21,MATCH(Brukerregistrering!J235,'brukerregistrering-støtteark'!$M$5:$M$21,0)),0)*Brukerregistrering!O235</f>
        <v>0</v>
      </c>
      <c r="F236" s="39">
        <f ca="1">IFERROR(INDEX('brukerregistrering-støtteark'!$N$5:$N$21,MATCH(Brukerregistrering!K235,'brukerregistrering-støtteark'!$M$5:$M$21,0)),0)*Brukerregistrering!O235</f>
        <v>0</v>
      </c>
      <c r="G236" s="39">
        <f ca="1">IFERROR(INDEX('brukerregistrering-støtteark'!$N$5:$N$21,MATCH(Brukerregistrering!L235,'brukerregistrering-støtteark'!$M$5:$M$21,0)),0)*Brukerregistrering!O235</f>
        <v>0</v>
      </c>
      <c r="H236" s="39">
        <f ca="1">IFERROR(INDEX('brukerregistrering-støtteark'!$N$5:$N$21,MATCH(Brukerregistrering!M235,'brukerregistrering-støtteark'!$M$5:$M$21,0)),0)*Brukerregistrering!O235</f>
        <v>0</v>
      </c>
      <c r="I236" s="40">
        <f t="shared" ca="1" si="6"/>
        <v>0</v>
      </c>
      <c r="J236" s="40">
        <f t="shared" ca="1" si="7"/>
        <v>0</v>
      </c>
    </row>
    <row r="237" spans="2:10">
      <c r="B237" s="85">
        <f>Brukerregistrering!C236</f>
        <v>0</v>
      </c>
      <c r="C237" s="38">
        <f>Brukerregistrering!H236</f>
        <v>0</v>
      </c>
      <c r="D237" s="41">
        <f ca="1">IFERROR(INDEX('brukerregistrering-støtteark'!$N$5:$N$21,MATCH(Brukerregistrering!I236,'brukerregistrering-støtteark'!$M$5:$M$21,0)),0)*Brukerregistrering!O236</f>
        <v>0</v>
      </c>
      <c r="E237" s="39">
        <f ca="1">IFERROR(INDEX('brukerregistrering-støtteark'!$N$5:$N$21,MATCH(Brukerregistrering!J236,'brukerregistrering-støtteark'!$M$5:$M$21,0)),0)*Brukerregistrering!O236</f>
        <v>0</v>
      </c>
      <c r="F237" s="39">
        <f ca="1">IFERROR(INDEX('brukerregistrering-støtteark'!$N$5:$N$21,MATCH(Brukerregistrering!K236,'brukerregistrering-støtteark'!$M$5:$M$21,0)),0)*Brukerregistrering!O236</f>
        <v>0</v>
      </c>
      <c r="G237" s="39">
        <f ca="1">IFERROR(INDEX('brukerregistrering-støtteark'!$N$5:$N$21,MATCH(Brukerregistrering!L236,'brukerregistrering-støtteark'!$M$5:$M$21,0)),0)*Brukerregistrering!O236</f>
        <v>0</v>
      </c>
      <c r="H237" s="39">
        <f ca="1">IFERROR(INDEX('brukerregistrering-støtteark'!$N$5:$N$21,MATCH(Brukerregistrering!M236,'brukerregistrering-støtteark'!$M$5:$M$21,0)),0)*Brukerregistrering!O236</f>
        <v>0</v>
      </c>
      <c r="I237" s="40">
        <f t="shared" ca="1" si="6"/>
        <v>0</v>
      </c>
      <c r="J237" s="40">
        <f t="shared" ca="1" si="7"/>
        <v>0</v>
      </c>
    </row>
    <row r="238" spans="2:10">
      <c r="B238" s="85">
        <f>Brukerregistrering!C237</f>
        <v>0</v>
      </c>
      <c r="C238" s="38">
        <f>Brukerregistrering!H237</f>
        <v>0</v>
      </c>
      <c r="D238" s="41">
        <f ca="1">IFERROR(INDEX('brukerregistrering-støtteark'!$N$5:$N$21,MATCH(Brukerregistrering!I237,'brukerregistrering-støtteark'!$M$5:$M$21,0)),0)*Brukerregistrering!O237</f>
        <v>0</v>
      </c>
      <c r="E238" s="39">
        <f ca="1">IFERROR(INDEX('brukerregistrering-støtteark'!$N$5:$N$21,MATCH(Brukerregistrering!J237,'brukerregistrering-støtteark'!$M$5:$M$21,0)),0)*Brukerregistrering!O237</f>
        <v>0</v>
      </c>
      <c r="F238" s="39">
        <f ca="1">IFERROR(INDEX('brukerregistrering-støtteark'!$N$5:$N$21,MATCH(Brukerregistrering!K237,'brukerregistrering-støtteark'!$M$5:$M$21,0)),0)*Brukerregistrering!O237</f>
        <v>0</v>
      </c>
      <c r="G238" s="39">
        <f ca="1">IFERROR(INDEX('brukerregistrering-støtteark'!$N$5:$N$21,MATCH(Brukerregistrering!L237,'brukerregistrering-støtteark'!$M$5:$M$21,0)),0)*Brukerregistrering!O237</f>
        <v>0</v>
      </c>
      <c r="H238" s="39">
        <f ca="1">IFERROR(INDEX('brukerregistrering-støtteark'!$N$5:$N$21,MATCH(Brukerregistrering!M237,'brukerregistrering-støtteark'!$M$5:$M$21,0)),0)*Brukerregistrering!O237</f>
        <v>0</v>
      </c>
      <c r="I238" s="40">
        <f t="shared" ca="1" si="6"/>
        <v>0</v>
      </c>
      <c r="J238" s="40">
        <f t="shared" ca="1" si="7"/>
        <v>0</v>
      </c>
    </row>
    <row r="239" spans="2:10">
      <c r="B239" s="85">
        <f>Brukerregistrering!C238</f>
        <v>0</v>
      </c>
      <c r="C239" s="38">
        <f>Brukerregistrering!H238</f>
        <v>0</v>
      </c>
      <c r="D239" s="41">
        <f ca="1">IFERROR(INDEX('brukerregistrering-støtteark'!$N$5:$N$21,MATCH(Brukerregistrering!I238,'brukerregistrering-støtteark'!$M$5:$M$21,0)),0)*Brukerregistrering!O238</f>
        <v>0</v>
      </c>
      <c r="E239" s="39">
        <f ca="1">IFERROR(INDEX('brukerregistrering-støtteark'!$N$5:$N$21,MATCH(Brukerregistrering!J238,'brukerregistrering-støtteark'!$M$5:$M$21,0)),0)*Brukerregistrering!O238</f>
        <v>0</v>
      </c>
      <c r="F239" s="39">
        <f ca="1">IFERROR(INDEX('brukerregistrering-støtteark'!$N$5:$N$21,MATCH(Brukerregistrering!K238,'brukerregistrering-støtteark'!$M$5:$M$21,0)),0)*Brukerregistrering!O238</f>
        <v>0</v>
      </c>
      <c r="G239" s="39">
        <f ca="1">IFERROR(INDEX('brukerregistrering-støtteark'!$N$5:$N$21,MATCH(Brukerregistrering!L238,'brukerregistrering-støtteark'!$M$5:$M$21,0)),0)*Brukerregistrering!O238</f>
        <v>0</v>
      </c>
      <c r="H239" s="39">
        <f ca="1">IFERROR(INDEX('brukerregistrering-støtteark'!$N$5:$N$21,MATCH(Brukerregistrering!M238,'brukerregistrering-støtteark'!$M$5:$M$21,0)),0)*Brukerregistrering!O238</f>
        <v>0</v>
      </c>
      <c r="I239" s="40">
        <f t="shared" ca="1" si="6"/>
        <v>0</v>
      </c>
      <c r="J239" s="40">
        <f t="shared" ca="1" si="7"/>
        <v>0</v>
      </c>
    </row>
    <row r="240" spans="2:10">
      <c r="B240" s="85">
        <f>Brukerregistrering!C239</f>
        <v>0</v>
      </c>
      <c r="C240" s="38">
        <f>Brukerregistrering!H239</f>
        <v>0</v>
      </c>
      <c r="D240" s="41">
        <f ca="1">IFERROR(INDEX('brukerregistrering-støtteark'!$N$5:$N$21,MATCH(Brukerregistrering!I239,'brukerregistrering-støtteark'!$M$5:$M$21,0)),0)*Brukerregistrering!O239</f>
        <v>0</v>
      </c>
      <c r="E240" s="39">
        <f ca="1">IFERROR(INDEX('brukerregistrering-støtteark'!$N$5:$N$21,MATCH(Brukerregistrering!J239,'brukerregistrering-støtteark'!$M$5:$M$21,0)),0)*Brukerregistrering!O239</f>
        <v>0</v>
      </c>
      <c r="F240" s="39">
        <f ca="1">IFERROR(INDEX('brukerregistrering-støtteark'!$N$5:$N$21,MATCH(Brukerregistrering!K239,'brukerregistrering-støtteark'!$M$5:$M$21,0)),0)*Brukerregistrering!O239</f>
        <v>0</v>
      </c>
      <c r="G240" s="39">
        <f ca="1">IFERROR(INDEX('brukerregistrering-støtteark'!$N$5:$N$21,MATCH(Brukerregistrering!L239,'brukerregistrering-støtteark'!$M$5:$M$21,0)),0)*Brukerregistrering!O239</f>
        <v>0</v>
      </c>
      <c r="H240" s="39">
        <f ca="1">IFERROR(INDEX('brukerregistrering-støtteark'!$N$5:$N$21,MATCH(Brukerregistrering!M239,'brukerregistrering-støtteark'!$M$5:$M$21,0)),0)*Brukerregistrering!O239</f>
        <v>0</v>
      </c>
      <c r="I240" s="40">
        <f t="shared" ca="1" si="6"/>
        <v>0</v>
      </c>
      <c r="J240" s="40">
        <f t="shared" ca="1" si="7"/>
        <v>0</v>
      </c>
    </row>
    <row r="241" spans="2:10">
      <c r="B241" s="85">
        <f>Brukerregistrering!C240</f>
        <v>0</v>
      </c>
      <c r="C241" s="38">
        <f>Brukerregistrering!H240</f>
        <v>0</v>
      </c>
      <c r="D241" s="41">
        <f ca="1">IFERROR(INDEX('brukerregistrering-støtteark'!$N$5:$N$21,MATCH(Brukerregistrering!I240,'brukerregistrering-støtteark'!$M$5:$M$21,0)),0)*Brukerregistrering!O240</f>
        <v>0</v>
      </c>
      <c r="E241" s="39">
        <f ca="1">IFERROR(INDEX('brukerregistrering-støtteark'!$N$5:$N$21,MATCH(Brukerregistrering!J240,'brukerregistrering-støtteark'!$M$5:$M$21,0)),0)*Brukerregistrering!O240</f>
        <v>0</v>
      </c>
      <c r="F241" s="39">
        <f ca="1">IFERROR(INDEX('brukerregistrering-støtteark'!$N$5:$N$21,MATCH(Brukerregistrering!K240,'brukerregistrering-støtteark'!$M$5:$M$21,0)),0)*Brukerregistrering!O240</f>
        <v>0</v>
      </c>
      <c r="G241" s="39">
        <f ca="1">IFERROR(INDEX('brukerregistrering-støtteark'!$N$5:$N$21,MATCH(Brukerregistrering!L240,'brukerregistrering-støtteark'!$M$5:$M$21,0)),0)*Brukerregistrering!O240</f>
        <v>0</v>
      </c>
      <c r="H241" s="39">
        <f ca="1">IFERROR(INDEX('brukerregistrering-støtteark'!$N$5:$N$21,MATCH(Brukerregistrering!M240,'brukerregistrering-støtteark'!$M$5:$M$21,0)),0)*Brukerregistrering!O240</f>
        <v>0</v>
      </c>
      <c r="I241" s="40">
        <f t="shared" ca="1" si="6"/>
        <v>0</v>
      </c>
      <c r="J241" s="40">
        <f t="shared" ca="1" si="7"/>
        <v>0</v>
      </c>
    </row>
    <row r="242" spans="2:10">
      <c r="B242" s="85">
        <f>Brukerregistrering!C241</f>
        <v>0</v>
      </c>
      <c r="C242" s="38">
        <f>Brukerregistrering!H241</f>
        <v>0</v>
      </c>
      <c r="D242" s="41">
        <f ca="1">IFERROR(INDEX('brukerregistrering-støtteark'!$N$5:$N$21,MATCH(Brukerregistrering!I241,'brukerregistrering-støtteark'!$M$5:$M$21,0)),0)*Brukerregistrering!O241</f>
        <v>0</v>
      </c>
      <c r="E242" s="39">
        <f ca="1">IFERROR(INDEX('brukerregistrering-støtteark'!$N$5:$N$21,MATCH(Brukerregistrering!J241,'brukerregistrering-støtteark'!$M$5:$M$21,0)),0)*Brukerregistrering!O241</f>
        <v>0</v>
      </c>
      <c r="F242" s="39">
        <f ca="1">IFERROR(INDEX('brukerregistrering-støtteark'!$N$5:$N$21,MATCH(Brukerregistrering!K241,'brukerregistrering-støtteark'!$M$5:$M$21,0)),0)*Brukerregistrering!O241</f>
        <v>0</v>
      </c>
      <c r="G242" s="39">
        <f ca="1">IFERROR(INDEX('brukerregistrering-støtteark'!$N$5:$N$21,MATCH(Brukerregistrering!L241,'brukerregistrering-støtteark'!$M$5:$M$21,0)),0)*Brukerregistrering!O241</f>
        <v>0</v>
      </c>
      <c r="H242" s="39">
        <f ca="1">IFERROR(INDEX('brukerregistrering-støtteark'!$N$5:$N$21,MATCH(Brukerregistrering!M241,'brukerregistrering-støtteark'!$M$5:$M$21,0)),0)*Brukerregistrering!O241</f>
        <v>0</v>
      </c>
      <c r="I242" s="40">
        <f t="shared" ca="1" si="6"/>
        <v>0</v>
      </c>
      <c r="J242" s="40">
        <f t="shared" ca="1" si="7"/>
        <v>0</v>
      </c>
    </row>
    <row r="243" spans="2:10">
      <c r="B243" s="85">
        <f>Brukerregistrering!C242</f>
        <v>0</v>
      </c>
      <c r="C243" s="38">
        <f>Brukerregistrering!H242</f>
        <v>0</v>
      </c>
      <c r="D243" s="41">
        <f ca="1">IFERROR(INDEX('brukerregistrering-støtteark'!$N$5:$N$21,MATCH(Brukerregistrering!I242,'brukerregistrering-støtteark'!$M$5:$M$21,0)),0)*Brukerregistrering!O242</f>
        <v>0</v>
      </c>
      <c r="E243" s="39">
        <f ca="1">IFERROR(INDEX('brukerregistrering-støtteark'!$N$5:$N$21,MATCH(Brukerregistrering!J242,'brukerregistrering-støtteark'!$M$5:$M$21,0)),0)*Brukerregistrering!O242</f>
        <v>0</v>
      </c>
      <c r="F243" s="39">
        <f ca="1">IFERROR(INDEX('brukerregistrering-støtteark'!$N$5:$N$21,MATCH(Brukerregistrering!K242,'brukerregistrering-støtteark'!$M$5:$M$21,0)),0)*Brukerregistrering!O242</f>
        <v>0</v>
      </c>
      <c r="G243" s="39">
        <f ca="1">IFERROR(INDEX('brukerregistrering-støtteark'!$N$5:$N$21,MATCH(Brukerregistrering!L242,'brukerregistrering-støtteark'!$M$5:$M$21,0)),0)*Brukerregistrering!O242</f>
        <v>0</v>
      </c>
      <c r="H243" s="39">
        <f ca="1">IFERROR(INDEX('brukerregistrering-støtteark'!$N$5:$N$21,MATCH(Brukerregistrering!M242,'brukerregistrering-støtteark'!$M$5:$M$21,0)),0)*Brukerregistrering!O242</f>
        <v>0</v>
      </c>
      <c r="I243" s="40">
        <f t="shared" ca="1" si="6"/>
        <v>0</v>
      </c>
      <c r="J243" s="40">
        <f t="shared" ca="1" si="7"/>
        <v>0</v>
      </c>
    </row>
    <row r="244" spans="2:10">
      <c r="B244" s="85">
        <f>Brukerregistrering!C243</f>
        <v>0</v>
      </c>
      <c r="C244" s="38">
        <f>Brukerregistrering!H243</f>
        <v>0</v>
      </c>
      <c r="D244" s="41">
        <f ca="1">IFERROR(INDEX('brukerregistrering-støtteark'!$N$5:$N$21,MATCH(Brukerregistrering!I243,'brukerregistrering-støtteark'!$M$5:$M$21,0)),0)*Brukerregistrering!O243</f>
        <v>0</v>
      </c>
      <c r="E244" s="39">
        <f ca="1">IFERROR(INDEX('brukerregistrering-støtteark'!$N$5:$N$21,MATCH(Brukerregistrering!J243,'brukerregistrering-støtteark'!$M$5:$M$21,0)),0)*Brukerregistrering!O243</f>
        <v>0</v>
      </c>
      <c r="F244" s="39">
        <f ca="1">IFERROR(INDEX('brukerregistrering-støtteark'!$N$5:$N$21,MATCH(Brukerregistrering!K243,'brukerregistrering-støtteark'!$M$5:$M$21,0)),0)*Brukerregistrering!O243</f>
        <v>0</v>
      </c>
      <c r="G244" s="39">
        <f ca="1">IFERROR(INDEX('brukerregistrering-støtteark'!$N$5:$N$21,MATCH(Brukerregistrering!L243,'brukerregistrering-støtteark'!$M$5:$M$21,0)),0)*Brukerregistrering!O243</f>
        <v>0</v>
      </c>
      <c r="H244" s="39">
        <f ca="1">IFERROR(INDEX('brukerregistrering-støtteark'!$N$5:$N$21,MATCH(Brukerregistrering!M243,'brukerregistrering-støtteark'!$M$5:$M$21,0)),0)*Brukerregistrering!O243</f>
        <v>0</v>
      </c>
      <c r="I244" s="40">
        <f t="shared" ca="1" si="6"/>
        <v>0</v>
      </c>
      <c r="J244" s="40">
        <f t="shared" ca="1" si="7"/>
        <v>0</v>
      </c>
    </row>
    <row r="245" spans="2:10">
      <c r="B245" s="85">
        <f>Brukerregistrering!C244</f>
        <v>0</v>
      </c>
      <c r="C245" s="38">
        <f>Brukerregistrering!H244</f>
        <v>0</v>
      </c>
      <c r="D245" s="41">
        <f ca="1">IFERROR(INDEX('brukerregistrering-støtteark'!$N$5:$N$21,MATCH(Brukerregistrering!I244,'brukerregistrering-støtteark'!$M$5:$M$21,0)),0)*Brukerregistrering!O244</f>
        <v>0</v>
      </c>
      <c r="E245" s="39">
        <f ca="1">IFERROR(INDEX('brukerregistrering-støtteark'!$N$5:$N$21,MATCH(Brukerregistrering!J244,'brukerregistrering-støtteark'!$M$5:$M$21,0)),0)*Brukerregistrering!O244</f>
        <v>0</v>
      </c>
      <c r="F245" s="39">
        <f ca="1">IFERROR(INDEX('brukerregistrering-støtteark'!$N$5:$N$21,MATCH(Brukerregistrering!K244,'brukerregistrering-støtteark'!$M$5:$M$21,0)),0)*Brukerregistrering!O244</f>
        <v>0</v>
      </c>
      <c r="G245" s="39">
        <f ca="1">IFERROR(INDEX('brukerregistrering-støtteark'!$N$5:$N$21,MATCH(Brukerregistrering!L244,'brukerregistrering-støtteark'!$M$5:$M$21,0)),0)*Brukerregistrering!O244</f>
        <v>0</v>
      </c>
      <c r="H245" s="39">
        <f ca="1">IFERROR(INDEX('brukerregistrering-støtteark'!$N$5:$N$21,MATCH(Brukerregistrering!M244,'brukerregistrering-støtteark'!$M$5:$M$21,0)),0)*Brukerregistrering!O244</f>
        <v>0</v>
      </c>
      <c r="I245" s="40">
        <f t="shared" ca="1" si="6"/>
        <v>0</v>
      </c>
      <c r="J245" s="40">
        <f t="shared" ca="1" si="7"/>
        <v>0</v>
      </c>
    </row>
    <row r="246" spans="2:10">
      <c r="B246" s="85">
        <f>Brukerregistrering!C245</f>
        <v>0</v>
      </c>
      <c r="C246" s="38">
        <f>Brukerregistrering!H245</f>
        <v>0</v>
      </c>
      <c r="D246" s="41">
        <f ca="1">IFERROR(INDEX('brukerregistrering-støtteark'!$N$5:$N$21,MATCH(Brukerregistrering!I245,'brukerregistrering-støtteark'!$M$5:$M$21,0)),0)*Brukerregistrering!O245</f>
        <v>0</v>
      </c>
      <c r="E246" s="39">
        <f ca="1">IFERROR(INDEX('brukerregistrering-støtteark'!$N$5:$N$21,MATCH(Brukerregistrering!J245,'brukerregistrering-støtteark'!$M$5:$M$21,0)),0)*Brukerregistrering!O245</f>
        <v>0</v>
      </c>
      <c r="F246" s="39">
        <f ca="1">IFERROR(INDEX('brukerregistrering-støtteark'!$N$5:$N$21,MATCH(Brukerregistrering!K245,'brukerregistrering-støtteark'!$M$5:$M$21,0)),0)*Brukerregistrering!O245</f>
        <v>0</v>
      </c>
      <c r="G246" s="39">
        <f ca="1">IFERROR(INDEX('brukerregistrering-støtteark'!$N$5:$N$21,MATCH(Brukerregistrering!L245,'brukerregistrering-støtteark'!$M$5:$M$21,0)),0)*Brukerregistrering!O245</f>
        <v>0</v>
      </c>
      <c r="H246" s="39">
        <f ca="1">IFERROR(INDEX('brukerregistrering-støtteark'!$N$5:$N$21,MATCH(Brukerregistrering!M245,'brukerregistrering-støtteark'!$M$5:$M$21,0)),0)*Brukerregistrering!O245</f>
        <v>0</v>
      </c>
      <c r="I246" s="40">
        <f t="shared" ca="1" si="6"/>
        <v>0</v>
      </c>
      <c r="J246" s="40">
        <f t="shared" ca="1" si="7"/>
        <v>0</v>
      </c>
    </row>
    <row r="247" spans="2:10">
      <c r="B247" s="85">
        <f>Brukerregistrering!C246</f>
        <v>0</v>
      </c>
      <c r="C247" s="38">
        <f>Brukerregistrering!H246</f>
        <v>0</v>
      </c>
      <c r="D247" s="41">
        <f ca="1">IFERROR(INDEX('brukerregistrering-støtteark'!$N$5:$N$21,MATCH(Brukerregistrering!I246,'brukerregistrering-støtteark'!$M$5:$M$21,0)),0)*Brukerregistrering!O246</f>
        <v>0</v>
      </c>
      <c r="E247" s="39">
        <f ca="1">IFERROR(INDEX('brukerregistrering-støtteark'!$N$5:$N$21,MATCH(Brukerregistrering!J246,'brukerregistrering-støtteark'!$M$5:$M$21,0)),0)*Brukerregistrering!O246</f>
        <v>0</v>
      </c>
      <c r="F247" s="39">
        <f ca="1">IFERROR(INDEX('brukerregistrering-støtteark'!$N$5:$N$21,MATCH(Brukerregistrering!K246,'brukerregistrering-støtteark'!$M$5:$M$21,0)),0)*Brukerregistrering!O246</f>
        <v>0</v>
      </c>
      <c r="G247" s="39">
        <f ca="1">IFERROR(INDEX('brukerregistrering-støtteark'!$N$5:$N$21,MATCH(Brukerregistrering!L246,'brukerregistrering-støtteark'!$M$5:$M$21,0)),0)*Brukerregistrering!O246</f>
        <v>0</v>
      </c>
      <c r="H247" s="39">
        <f ca="1">IFERROR(INDEX('brukerregistrering-støtteark'!$N$5:$N$21,MATCH(Brukerregistrering!M246,'brukerregistrering-støtteark'!$M$5:$M$21,0)),0)*Brukerregistrering!O246</f>
        <v>0</v>
      </c>
      <c r="I247" s="40">
        <f t="shared" ca="1" si="6"/>
        <v>0</v>
      </c>
      <c r="J247" s="40">
        <f t="shared" ca="1" si="7"/>
        <v>0</v>
      </c>
    </row>
    <row r="248" spans="2:10">
      <c r="B248" s="85">
        <f>Brukerregistrering!C247</f>
        <v>0</v>
      </c>
      <c r="C248" s="38">
        <f>Brukerregistrering!H247</f>
        <v>0</v>
      </c>
      <c r="D248" s="41">
        <f ca="1">IFERROR(INDEX('brukerregistrering-støtteark'!$N$5:$N$21,MATCH(Brukerregistrering!I247,'brukerregistrering-støtteark'!$M$5:$M$21,0)),0)*Brukerregistrering!O247</f>
        <v>0</v>
      </c>
      <c r="E248" s="39">
        <f ca="1">IFERROR(INDEX('brukerregistrering-støtteark'!$N$5:$N$21,MATCH(Brukerregistrering!J247,'brukerregistrering-støtteark'!$M$5:$M$21,0)),0)*Brukerregistrering!O247</f>
        <v>0</v>
      </c>
      <c r="F248" s="39">
        <f ca="1">IFERROR(INDEX('brukerregistrering-støtteark'!$N$5:$N$21,MATCH(Brukerregistrering!K247,'brukerregistrering-støtteark'!$M$5:$M$21,0)),0)*Brukerregistrering!O247</f>
        <v>0</v>
      </c>
      <c r="G248" s="39">
        <f ca="1">IFERROR(INDEX('brukerregistrering-støtteark'!$N$5:$N$21,MATCH(Brukerregistrering!L247,'brukerregistrering-støtteark'!$M$5:$M$21,0)),0)*Brukerregistrering!O247</f>
        <v>0</v>
      </c>
      <c r="H248" s="39">
        <f ca="1">IFERROR(INDEX('brukerregistrering-støtteark'!$N$5:$N$21,MATCH(Brukerregistrering!M247,'brukerregistrering-støtteark'!$M$5:$M$21,0)),0)*Brukerregistrering!O247</f>
        <v>0</v>
      </c>
      <c r="I248" s="40">
        <f t="shared" ca="1" si="6"/>
        <v>0</v>
      </c>
      <c r="J248" s="40">
        <f t="shared" ca="1" si="7"/>
        <v>0</v>
      </c>
    </row>
    <row r="249" spans="2:10">
      <c r="B249" s="85">
        <f>Brukerregistrering!C248</f>
        <v>0</v>
      </c>
      <c r="C249" s="38">
        <f>Brukerregistrering!H248</f>
        <v>0</v>
      </c>
      <c r="D249" s="41">
        <f ca="1">IFERROR(INDEX('brukerregistrering-støtteark'!$N$5:$N$21,MATCH(Brukerregistrering!I248,'brukerregistrering-støtteark'!$M$5:$M$21,0)),0)*Brukerregistrering!O248</f>
        <v>0</v>
      </c>
      <c r="E249" s="39">
        <f ca="1">IFERROR(INDEX('brukerregistrering-støtteark'!$N$5:$N$21,MATCH(Brukerregistrering!J248,'brukerregistrering-støtteark'!$M$5:$M$21,0)),0)*Brukerregistrering!O248</f>
        <v>0</v>
      </c>
      <c r="F249" s="39">
        <f ca="1">IFERROR(INDEX('brukerregistrering-støtteark'!$N$5:$N$21,MATCH(Brukerregistrering!K248,'brukerregistrering-støtteark'!$M$5:$M$21,0)),0)*Brukerregistrering!O248</f>
        <v>0</v>
      </c>
      <c r="G249" s="39">
        <f ca="1">IFERROR(INDEX('brukerregistrering-støtteark'!$N$5:$N$21,MATCH(Brukerregistrering!L248,'brukerregistrering-støtteark'!$M$5:$M$21,0)),0)*Brukerregistrering!O248</f>
        <v>0</v>
      </c>
      <c r="H249" s="39">
        <f ca="1">IFERROR(INDEX('brukerregistrering-støtteark'!$N$5:$N$21,MATCH(Brukerregistrering!M248,'brukerregistrering-støtteark'!$M$5:$M$21,0)),0)*Brukerregistrering!O248</f>
        <v>0</v>
      </c>
      <c r="I249" s="40">
        <f t="shared" ca="1" si="6"/>
        <v>0</v>
      </c>
      <c r="J249" s="40">
        <f t="shared" ca="1" si="7"/>
        <v>0</v>
      </c>
    </row>
    <row r="250" spans="2:10">
      <c r="B250" s="85">
        <f>Brukerregistrering!C249</f>
        <v>0</v>
      </c>
      <c r="C250" s="38">
        <f>Brukerregistrering!H249</f>
        <v>0</v>
      </c>
      <c r="D250" s="41">
        <f ca="1">IFERROR(INDEX('brukerregistrering-støtteark'!$N$5:$N$21,MATCH(Brukerregistrering!I249,'brukerregistrering-støtteark'!$M$5:$M$21,0)),0)*Brukerregistrering!O249</f>
        <v>0</v>
      </c>
      <c r="E250" s="39">
        <f ca="1">IFERROR(INDEX('brukerregistrering-støtteark'!$N$5:$N$21,MATCH(Brukerregistrering!J249,'brukerregistrering-støtteark'!$M$5:$M$21,0)),0)*Brukerregistrering!O249</f>
        <v>0</v>
      </c>
      <c r="F250" s="39">
        <f ca="1">IFERROR(INDEX('brukerregistrering-støtteark'!$N$5:$N$21,MATCH(Brukerregistrering!K249,'brukerregistrering-støtteark'!$M$5:$M$21,0)),0)*Brukerregistrering!O249</f>
        <v>0</v>
      </c>
      <c r="G250" s="39">
        <f ca="1">IFERROR(INDEX('brukerregistrering-støtteark'!$N$5:$N$21,MATCH(Brukerregistrering!L249,'brukerregistrering-støtteark'!$M$5:$M$21,0)),0)*Brukerregistrering!O249</f>
        <v>0</v>
      </c>
      <c r="H250" s="39">
        <f ca="1">IFERROR(INDEX('brukerregistrering-støtteark'!$N$5:$N$21,MATCH(Brukerregistrering!M249,'brukerregistrering-støtteark'!$M$5:$M$21,0)),0)*Brukerregistrering!O249</f>
        <v>0</v>
      </c>
      <c r="I250" s="40">
        <f t="shared" ca="1" si="6"/>
        <v>0</v>
      </c>
      <c r="J250" s="40">
        <f t="shared" ca="1" si="7"/>
        <v>0</v>
      </c>
    </row>
    <row r="251" spans="2:10">
      <c r="B251" s="85">
        <f>Brukerregistrering!C250</f>
        <v>0</v>
      </c>
      <c r="C251" s="38">
        <f>Brukerregistrering!H250</f>
        <v>0</v>
      </c>
      <c r="D251" s="41">
        <f ca="1">IFERROR(INDEX('brukerregistrering-støtteark'!$N$5:$N$21,MATCH(Brukerregistrering!I250,'brukerregistrering-støtteark'!$M$5:$M$21,0)),0)*Brukerregistrering!O250</f>
        <v>0</v>
      </c>
      <c r="E251" s="39">
        <f ca="1">IFERROR(INDEX('brukerregistrering-støtteark'!$N$5:$N$21,MATCH(Brukerregistrering!J250,'brukerregistrering-støtteark'!$M$5:$M$21,0)),0)*Brukerregistrering!O250</f>
        <v>0</v>
      </c>
      <c r="F251" s="39">
        <f ca="1">IFERROR(INDEX('brukerregistrering-støtteark'!$N$5:$N$21,MATCH(Brukerregistrering!K250,'brukerregistrering-støtteark'!$M$5:$M$21,0)),0)*Brukerregistrering!O250</f>
        <v>0</v>
      </c>
      <c r="G251" s="39">
        <f ca="1">IFERROR(INDEX('brukerregistrering-støtteark'!$N$5:$N$21,MATCH(Brukerregistrering!L250,'brukerregistrering-støtteark'!$M$5:$M$21,0)),0)*Brukerregistrering!O250</f>
        <v>0</v>
      </c>
      <c r="H251" s="39">
        <f ca="1">IFERROR(INDEX('brukerregistrering-støtteark'!$N$5:$N$21,MATCH(Brukerregistrering!M250,'brukerregistrering-støtteark'!$M$5:$M$21,0)),0)*Brukerregistrering!O250</f>
        <v>0</v>
      </c>
      <c r="I251" s="40">
        <f t="shared" ca="1" si="6"/>
        <v>0</v>
      </c>
      <c r="J251" s="40">
        <f t="shared" ca="1" si="7"/>
        <v>0</v>
      </c>
    </row>
    <row r="252" spans="2:10">
      <c r="B252" s="85">
        <f>Brukerregistrering!C251</f>
        <v>0</v>
      </c>
      <c r="C252" s="38">
        <f>Brukerregistrering!H251</f>
        <v>0</v>
      </c>
      <c r="D252" s="41">
        <f ca="1">IFERROR(INDEX('brukerregistrering-støtteark'!$N$5:$N$21,MATCH(Brukerregistrering!I251,'brukerregistrering-støtteark'!$M$5:$M$21,0)),0)*Brukerregistrering!O251</f>
        <v>0</v>
      </c>
      <c r="E252" s="39">
        <f ca="1">IFERROR(INDEX('brukerregistrering-støtteark'!$N$5:$N$21,MATCH(Brukerregistrering!J251,'brukerregistrering-støtteark'!$M$5:$M$21,0)),0)*Brukerregistrering!O251</f>
        <v>0</v>
      </c>
      <c r="F252" s="39">
        <f ca="1">IFERROR(INDEX('brukerregistrering-støtteark'!$N$5:$N$21,MATCH(Brukerregistrering!K251,'brukerregistrering-støtteark'!$M$5:$M$21,0)),0)*Brukerregistrering!O251</f>
        <v>0</v>
      </c>
      <c r="G252" s="39">
        <f ca="1">IFERROR(INDEX('brukerregistrering-støtteark'!$N$5:$N$21,MATCH(Brukerregistrering!L251,'brukerregistrering-støtteark'!$M$5:$M$21,0)),0)*Brukerregistrering!O251</f>
        <v>0</v>
      </c>
      <c r="H252" s="39">
        <f ca="1">IFERROR(INDEX('brukerregistrering-støtteark'!$N$5:$N$21,MATCH(Brukerregistrering!M251,'brukerregistrering-støtteark'!$M$5:$M$21,0)),0)*Brukerregistrering!O251</f>
        <v>0</v>
      </c>
      <c r="I252" s="40">
        <f t="shared" ca="1" si="6"/>
        <v>0</v>
      </c>
      <c r="J252" s="40">
        <f t="shared" ca="1" si="7"/>
        <v>0</v>
      </c>
    </row>
    <row r="253" spans="2:10">
      <c r="B253" s="85">
        <f>Brukerregistrering!C252</f>
        <v>0</v>
      </c>
      <c r="C253" s="38">
        <f>Brukerregistrering!H252</f>
        <v>0</v>
      </c>
      <c r="D253" s="41">
        <f ca="1">IFERROR(INDEX('brukerregistrering-støtteark'!$N$5:$N$21,MATCH(Brukerregistrering!I252,'brukerregistrering-støtteark'!$M$5:$M$21,0)),0)*Brukerregistrering!O252</f>
        <v>0</v>
      </c>
      <c r="E253" s="39">
        <f ca="1">IFERROR(INDEX('brukerregistrering-støtteark'!$N$5:$N$21,MATCH(Brukerregistrering!J252,'brukerregistrering-støtteark'!$M$5:$M$21,0)),0)*Brukerregistrering!O252</f>
        <v>0</v>
      </c>
      <c r="F253" s="39">
        <f ca="1">IFERROR(INDEX('brukerregistrering-støtteark'!$N$5:$N$21,MATCH(Brukerregistrering!K252,'brukerregistrering-støtteark'!$M$5:$M$21,0)),0)*Brukerregistrering!O252</f>
        <v>0</v>
      </c>
      <c r="G253" s="39">
        <f ca="1">IFERROR(INDEX('brukerregistrering-støtteark'!$N$5:$N$21,MATCH(Brukerregistrering!L252,'brukerregistrering-støtteark'!$M$5:$M$21,0)),0)*Brukerregistrering!O252</f>
        <v>0</v>
      </c>
      <c r="H253" s="39">
        <f ca="1">IFERROR(INDEX('brukerregistrering-støtteark'!$N$5:$N$21,MATCH(Brukerregistrering!M252,'brukerregistrering-støtteark'!$M$5:$M$21,0)),0)*Brukerregistrering!O252</f>
        <v>0</v>
      </c>
      <c r="I253" s="40">
        <f t="shared" ca="1" si="6"/>
        <v>0</v>
      </c>
      <c r="J253" s="40">
        <f t="shared" ca="1" si="7"/>
        <v>0</v>
      </c>
    </row>
    <row r="254" spans="2:10">
      <c r="B254" s="85">
        <f>Brukerregistrering!C253</f>
        <v>0</v>
      </c>
      <c r="C254" s="38">
        <f>Brukerregistrering!H253</f>
        <v>0</v>
      </c>
      <c r="D254" s="41">
        <f ca="1">IFERROR(INDEX('brukerregistrering-støtteark'!$N$5:$N$21,MATCH(Brukerregistrering!I253,'brukerregistrering-støtteark'!$M$5:$M$21,0)),0)*Brukerregistrering!O253</f>
        <v>0</v>
      </c>
      <c r="E254" s="39">
        <f ca="1">IFERROR(INDEX('brukerregistrering-støtteark'!$N$5:$N$21,MATCH(Brukerregistrering!J253,'brukerregistrering-støtteark'!$M$5:$M$21,0)),0)*Brukerregistrering!O253</f>
        <v>0</v>
      </c>
      <c r="F254" s="39">
        <f ca="1">IFERROR(INDEX('brukerregistrering-støtteark'!$N$5:$N$21,MATCH(Brukerregistrering!K253,'brukerregistrering-støtteark'!$M$5:$M$21,0)),0)*Brukerregistrering!O253</f>
        <v>0</v>
      </c>
      <c r="G254" s="39">
        <f ca="1">IFERROR(INDEX('brukerregistrering-støtteark'!$N$5:$N$21,MATCH(Brukerregistrering!L253,'brukerregistrering-støtteark'!$M$5:$M$21,0)),0)*Brukerregistrering!O253</f>
        <v>0</v>
      </c>
      <c r="H254" s="39">
        <f ca="1">IFERROR(INDEX('brukerregistrering-støtteark'!$N$5:$N$21,MATCH(Brukerregistrering!M253,'brukerregistrering-støtteark'!$M$5:$M$21,0)),0)*Brukerregistrering!O253</f>
        <v>0</v>
      </c>
      <c r="I254" s="40">
        <f t="shared" ca="1" si="6"/>
        <v>0</v>
      </c>
      <c r="J254" s="40">
        <f t="shared" ca="1" si="7"/>
        <v>0</v>
      </c>
    </row>
    <row r="255" spans="2:10">
      <c r="B255" s="85">
        <f>Brukerregistrering!C254</f>
        <v>0</v>
      </c>
      <c r="C255" s="38">
        <f>Brukerregistrering!H254</f>
        <v>0</v>
      </c>
      <c r="D255" s="41">
        <f ca="1">IFERROR(INDEX('brukerregistrering-støtteark'!$N$5:$N$21,MATCH(Brukerregistrering!I254,'brukerregistrering-støtteark'!$M$5:$M$21,0)),0)*Brukerregistrering!O254</f>
        <v>0</v>
      </c>
      <c r="E255" s="39">
        <f ca="1">IFERROR(INDEX('brukerregistrering-støtteark'!$N$5:$N$21,MATCH(Brukerregistrering!J254,'brukerregistrering-støtteark'!$M$5:$M$21,0)),0)*Brukerregistrering!O254</f>
        <v>0</v>
      </c>
      <c r="F255" s="39">
        <f ca="1">IFERROR(INDEX('brukerregistrering-støtteark'!$N$5:$N$21,MATCH(Brukerregistrering!K254,'brukerregistrering-støtteark'!$M$5:$M$21,0)),0)*Brukerregistrering!O254</f>
        <v>0</v>
      </c>
      <c r="G255" s="39">
        <f ca="1">IFERROR(INDEX('brukerregistrering-støtteark'!$N$5:$N$21,MATCH(Brukerregistrering!L254,'brukerregistrering-støtteark'!$M$5:$M$21,0)),0)*Brukerregistrering!O254</f>
        <v>0</v>
      </c>
      <c r="H255" s="39">
        <f ca="1">IFERROR(INDEX('brukerregistrering-støtteark'!$N$5:$N$21,MATCH(Brukerregistrering!M254,'brukerregistrering-støtteark'!$M$5:$M$21,0)),0)*Brukerregistrering!O254</f>
        <v>0</v>
      </c>
      <c r="I255" s="40">
        <f t="shared" ca="1" si="6"/>
        <v>0</v>
      </c>
      <c r="J255" s="40">
        <f t="shared" ca="1" si="7"/>
        <v>0</v>
      </c>
    </row>
    <row r="256" spans="2:10">
      <c r="B256" s="85">
        <f>Brukerregistrering!C255</f>
        <v>0</v>
      </c>
      <c r="C256" s="38">
        <f>Brukerregistrering!H255</f>
        <v>0</v>
      </c>
      <c r="D256" s="41">
        <f ca="1">IFERROR(INDEX('brukerregistrering-støtteark'!$N$5:$N$21,MATCH(Brukerregistrering!I255,'brukerregistrering-støtteark'!$M$5:$M$21,0)),0)*Brukerregistrering!O255</f>
        <v>0</v>
      </c>
      <c r="E256" s="39">
        <f ca="1">IFERROR(INDEX('brukerregistrering-støtteark'!$N$5:$N$21,MATCH(Brukerregistrering!J255,'brukerregistrering-støtteark'!$M$5:$M$21,0)),0)*Brukerregistrering!O255</f>
        <v>0</v>
      </c>
      <c r="F256" s="39">
        <f ca="1">IFERROR(INDEX('brukerregistrering-støtteark'!$N$5:$N$21,MATCH(Brukerregistrering!K255,'brukerregistrering-støtteark'!$M$5:$M$21,0)),0)*Brukerregistrering!O255</f>
        <v>0</v>
      </c>
      <c r="G256" s="39">
        <f ca="1">IFERROR(INDEX('brukerregistrering-støtteark'!$N$5:$N$21,MATCH(Brukerregistrering!L255,'brukerregistrering-støtteark'!$M$5:$M$21,0)),0)*Brukerregistrering!O255</f>
        <v>0</v>
      </c>
      <c r="H256" s="39">
        <f ca="1">IFERROR(INDEX('brukerregistrering-støtteark'!$N$5:$N$21,MATCH(Brukerregistrering!M255,'brukerregistrering-støtteark'!$M$5:$M$21,0)),0)*Brukerregistrering!O255</f>
        <v>0</v>
      </c>
      <c r="I256" s="40">
        <f t="shared" ca="1" si="6"/>
        <v>0</v>
      </c>
      <c r="J256" s="40">
        <f t="shared" ca="1" si="7"/>
        <v>0</v>
      </c>
    </row>
    <row r="257" spans="2:10">
      <c r="B257" s="85">
        <f>Brukerregistrering!C256</f>
        <v>0</v>
      </c>
      <c r="C257" s="38">
        <f>Brukerregistrering!H256</f>
        <v>0</v>
      </c>
      <c r="D257" s="41">
        <f ca="1">IFERROR(INDEX('brukerregistrering-støtteark'!$N$5:$N$21,MATCH(Brukerregistrering!I256,'brukerregistrering-støtteark'!$M$5:$M$21,0)),0)*Brukerregistrering!O256</f>
        <v>0</v>
      </c>
      <c r="E257" s="39">
        <f ca="1">IFERROR(INDEX('brukerregistrering-støtteark'!$N$5:$N$21,MATCH(Brukerregistrering!J256,'brukerregistrering-støtteark'!$M$5:$M$21,0)),0)*Brukerregistrering!O256</f>
        <v>0</v>
      </c>
      <c r="F257" s="39">
        <f ca="1">IFERROR(INDEX('brukerregistrering-støtteark'!$N$5:$N$21,MATCH(Brukerregistrering!K256,'brukerregistrering-støtteark'!$M$5:$M$21,0)),0)*Brukerregistrering!O256</f>
        <v>0</v>
      </c>
      <c r="G257" s="39">
        <f ca="1">IFERROR(INDEX('brukerregistrering-støtteark'!$N$5:$N$21,MATCH(Brukerregistrering!L256,'brukerregistrering-støtteark'!$M$5:$M$21,0)),0)*Brukerregistrering!O256</f>
        <v>0</v>
      </c>
      <c r="H257" s="39">
        <f ca="1">IFERROR(INDEX('brukerregistrering-støtteark'!$N$5:$N$21,MATCH(Brukerregistrering!M256,'brukerregistrering-støtteark'!$M$5:$M$21,0)),0)*Brukerregistrering!O256</f>
        <v>0</v>
      </c>
      <c r="I257" s="40">
        <f t="shared" ca="1" si="6"/>
        <v>0</v>
      </c>
      <c r="J257" s="40">
        <f t="shared" ca="1" si="7"/>
        <v>0</v>
      </c>
    </row>
    <row r="258" spans="2:10">
      <c r="B258" s="85">
        <f>Brukerregistrering!C257</f>
        <v>0</v>
      </c>
      <c r="C258" s="38">
        <f>Brukerregistrering!H257</f>
        <v>0</v>
      </c>
      <c r="D258" s="41">
        <f ca="1">IFERROR(INDEX('brukerregistrering-støtteark'!$N$5:$N$21,MATCH(Brukerregistrering!I257,'brukerregistrering-støtteark'!$M$5:$M$21,0)),0)*Brukerregistrering!O257</f>
        <v>0</v>
      </c>
      <c r="E258" s="39">
        <f ca="1">IFERROR(INDEX('brukerregistrering-støtteark'!$N$5:$N$21,MATCH(Brukerregistrering!J257,'brukerregistrering-støtteark'!$M$5:$M$21,0)),0)*Brukerregistrering!O257</f>
        <v>0</v>
      </c>
      <c r="F258" s="39">
        <f ca="1">IFERROR(INDEX('brukerregistrering-støtteark'!$N$5:$N$21,MATCH(Brukerregistrering!K257,'brukerregistrering-støtteark'!$M$5:$M$21,0)),0)*Brukerregistrering!O257</f>
        <v>0</v>
      </c>
      <c r="G258" s="39">
        <f ca="1">IFERROR(INDEX('brukerregistrering-støtteark'!$N$5:$N$21,MATCH(Brukerregistrering!L257,'brukerregistrering-støtteark'!$M$5:$M$21,0)),0)*Brukerregistrering!O257</f>
        <v>0</v>
      </c>
      <c r="H258" s="39">
        <f ca="1">IFERROR(INDEX('brukerregistrering-støtteark'!$N$5:$N$21,MATCH(Brukerregistrering!M257,'brukerregistrering-støtteark'!$M$5:$M$21,0)),0)*Brukerregistrering!O257</f>
        <v>0</v>
      </c>
      <c r="I258" s="40">
        <f t="shared" ca="1" si="6"/>
        <v>0</v>
      </c>
      <c r="J258" s="40">
        <f t="shared" ca="1" si="7"/>
        <v>0</v>
      </c>
    </row>
    <row r="259" spans="2:10">
      <c r="B259" s="85">
        <f>Brukerregistrering!C258</f>
        <v>0</v>
      </c>
      <c r="C259" s="38">
        <f>Brukerregistrering!H258</f>
        <v>0</v>
      </c>
      <c r="D259" s="41">
        <f ca="1">IFERROR(INDEX('brukerregistrering-støtteark'!$N$5:$N$21,MATCH(Brukerregistrering!I258,'brukerregistrering-støtteark'!$M$5:$M$21,0)),0)*Brukerregistrering!O258</f>
        <v>0</v>
      </c>
      <c r="E259" s="39">
        <f ca="1">IFERROR(INDEX('brukerregistrering-støtteark'!$N$5:$N$21,MATCH(Brukerregistrering!J258,'brukerregistrering-støtteark'!$M$5:$M$21,0)),0)*Brukerregistrering!O258</f>
        <v>0</v>
      </c>
      <c r="F259" s="39">
        <f ca="1">IFERROR(INDEX('brukerregistrering-støtteark'!$N$5:$N$21,MATCH(Brukerregistrering!K258,'brukerregistrering-støtteark'!$M$5:$M$21,0)),0)*Brukerregistrering!O258</f>
        <v>0</v>
      </c>
      <c r="G259" s="39">
        <f ca="1">IFERROR(INDEX('brukerregistrering-støtteark'!$N$5:$N$21,MATCH(Brukerregistrering!L258,'brukerregistrering-støtteark'!$M$5:$M$21,0)),0)*Brukerregistrering!O258</f>
        <v>0</v>
      </c>
      <c r="H259" s="39">
        <f ca="1">IFERROR(INDEX('brukerregistrering-støtteark'!$N$5:$N$21,MATCH(Brukerregistrering!M258,'brukerregistrering-støtteark'!$M$5:$M$21,0)),0)*Brukerregistrering!O258</f>
        <v>0</v>
      </c>
      <c r="I259" s="40">
        <f t="shared" ca="1" si="6"/>
        <v>0</v>
      </c>
      <c r="J259" s="40">
        <f t="shared" ca="1" si="7"/>
        <v>0</v>
      </c>
    </row>
    <row r="260" spans="2:10">
      <c r="B260" s="85">
        <f>Brukerregistrering!C259</f>
        <v>0</v>
      </c>
      <c r="C260" s="38">
        <f>Brukerregistrering!H259</f>
        <v>0</v>
      </c>
      <c r="D260" s="41">
        <f ca="1">IFERROR(INDEX('brukerregistrering-støtteark'!$N$5:$N$21,MATCH(Brukerregistrering!I259,'brukerregistrering-støtteark'!$M$5:$M$21,0)),0)*Brukerregistrering!O259</f>
        <v>0</v>
      </c>
      <c r="E260" s="39">
        <f ca="1">IFERROR(INDEX('brukerregistrering-støtteark'!$N$5:$N$21,MATCH(Brukerregistrering!J259,'brukerregistrering-støtteark'!$M$5:$M$21,0)),0)*Brukerregistrering!O259</f>
        <v>0</v>
      </c>
      <c r="F260" s="39">
        <f ca="1">IFERROR(INDEX('brukerregistrering-støtteark'!$N$5:$N$21,MATCH(Brukerregistrering!K259,'brukerregistrering-støtteark'!$M$5:$M$21,0)),0)*Brukerregistrering!O259</f>
        <v>0</v>
      </c>
      <c r="G260" s="39">
        <f ca="1">IFERROR(INDEX('brukerregistrering-støtteark'!$N$5:$N$21,MATCH(Brukerregistrering!L259,'brukerregistrering-støtteark'!$M$5:$M$21,0)),0)*Brukerregistrering!O259</f>
        <v>0</v>
      </c>
      <c r="H260" s="39">
        <f ca="1">IFERROR(INDEX('brukerregistrering-støtteark'!$N$5:$N$21,MATCH(Brukerregistrering!M259,'brukerregistrering-støtteark'!$M$5:$M$21,0)),0)*Brukerregistrering!O259</f>
        <v>0</v>
      </c>
      <c r="I260" s="40">
        <f t="shared" ca="1" si="6"/>
        <v>0</v>
      </c>
      <c r="J260" s="40">
        <f t="shared" ca="1" si="7"/>
        <v>0</v>
      </c>
    </row>
    <row r="261" spans="2:10">
      <c r="B261" s="85">
        <f>Brukerregistrering!C260</f>
        <v>0</v>
      </c>
      <c r="C261" s="38">
        <f>Brukerregistrering!H260</f>
        <v>0</v>
      </c>
      <c r="D261" s="41">
        <f ca="1">IFERROR(INDEX('brukerregistrering-støtteark'!$N$5:$N$21,MATCH(Brukerregistrering!I260,'brukerregistrering-støtteark'!$M$5:$M$21,0)),0)*Brukerregistrering!O260</f>
        <v>0</v>
      </c>
      <c r="E261" s="39">
        <f ca="1">IFERROR(INDEX('brukerregistrering-støtteark'!$N$5:$N$21,MATCH(Brukerregistrering!J260,'brukerregistrering-støtteark'!$M$5:$M$21,0)),0)*Brukerregistrering!O260</f>
        <v>0</v>
      </c>
      <c r="F261" s="39">
        <f ca="1">IFERROR(INDEX('brukerregistrering-støtteark'!$N$5:$N$21,MATCH(Brukerregistrering!K260,'brukerregistrering-støtteark'!$M$5:$M$21,0)),0)*Brukerregistrering!O260</f>
        <v>0</v>
      </c>
      <c r="G261" s="39">
        <f ca="1">IFERROR(INDEX('brukerregistrering-støtteark'!$N$5:$N$21,MATCH(Brukerregistrering!L260,'brukerregistrering-støtteark'!$M$5:$M$21,0)),0)*Brukerregistrering!O260</f>
        <v>0</v>
      </c>
      <c r="H261" s="39">
        <f ca="1">IFERROR(INDEX('brukerregistrering-støtteark'!$N$5:$N$21,MATCH(Brukerregistrering!M260,'brukerregistrering-støtteark'!$M$5:$M$21,0)),0)*Brukerregistrering!O260</f>
        <v>0</v>
      </c>
      <c r="I261" s="40">
        <f t="shared" ca="1" si="6"/>
        <v>0</v>
      </c>
      <c r="J261" s="40">
        <f t="shared" ca="1" si="7"/>
        <v>0</v>
      </c>
    </row>
    <row r="262" spans="2:10">
      <c r="B262" s="85">
        <f>Brukerregistrering!C261</f>
        <v>0</v>
      </c>
      <c r="C262" s="38">
        <f>Brukerregistrering!H261</f>
        <v>0</v>
      </c>
      <c r="D262" s="41">
        <f ca="1">IFERROR(INDEX('brukerregistrering-støtteark'!$N$5:$N$21,MATCH(Brukerregistrering!I261,'brukerregistrering-støtteark'!$M$5:$M$21,0)),0)*Brukerregistrering!O261</f>
        <v>0</v>
      </c>
      <c r="E262" s="39">
        <f ca="1">IFERROR(INDEX('brukerregistrering-støtteark'!$N$5:$N$21,MATCH(Brukerregistrering!J261,'brukerregistrering-støtteark'!$M$5:$M$21,0)),0)*Brukerregistrering!O261</f>
        <v>0</v>
      </c>
      <c r="F262" s="39">
        <f ca="1">IFERROR(INDEX('brukerregistrering-støtteark'!$N$5:$N$21,MATCH(Brukerregistrering!K261,'brukerregistrering-støtteark'!$M$5:$M$21,0)),0)*Brukerregistrering!O261</f>
        <v>0</v>
      </c>
      <c r="G262" s="39">
        <f ca="1">IFERROR(INDEX('brukerregistrering-støtteark'!$N$5:$N$21,MATCH(Brukerregistrering!L261,'brukerregistrering-støtteark'!$M$5:$M$21,0)),0)*Brukerregistrering!O261</f>
        <v>0</v>
      </c>
      <c r="H262" s="39">
        <f ca="1">IFERROR(INDEX('brukerregistrering-støtteark'!$N$5:$N$21,MATCH(Brukerregistrering!M261,'brukerregistrering-støtteark'!$M$5:$M$21,0)),0)*Brukerregistrering!O261</f>
        <v>0</v>
      </c>
      <c r="I262" s="40">
        <f t="shared" ca="1" si="6"/>
        <v>0</v>
      </c>
      <c r="J262" s="40">
        <f t="shared" ca="1" si="7"/>
        <v>0</v>
      </c>
    </row>
    <row r="263" spans="2:10">
      <c r="B263" s="85">
        <f>Brukerregistrering!C262</f>
        <v>0</v>
      </c>
      <c r="C263" s="38">
        <f>Brukerregistrering!H262</f>
        <v>0</v>
      </c>
      <c r="D263" s="41">
        <f ca="1">IFERROR(INDEX('brukerregistrering-støtteark'!$N$5:$N$21,MATCH(Brukerregistrering!I262,'brukerregistrering-støtteark'!$M$5:$M$21,0)),0)*Brukerregistrering!O262</f>
        <v>0</v>
      </c>
      <c r="E263" s="39">
        <f ca="1">IFERROR(INDEX('brukerregistrering-støtteark'!$N$5:$N$21,MATCH(Brukerregistrering!J262,'brukerregistrering-støtteark'!$M$5:$M$21,0)),0)*Brukerregistrering!O262</f>
        <v>0</v>
      </c>
      <c r="F263" s="39">
        <f ca="1">IFERROR(INDEX('brukerregistrering-støtteark'!$N$5:$N$21,MATCH(Brukerregistrering!K262,'brukerregistrering-støtteark'!$M$5:$M$21,0)),0)*Brukerregistrering!O262</f>
        <v>0</v>
      </c>
      <c r="G263" s="39">
        <f ca="1">IFERROR(INDEX('brukerregistrering-støtteark'!$N$5:$N$21,MATCH(Brukerregistrering!L262,'brukerregistrering-støtteark'!$M$5:$M$21,0)),0)*Brukerregistrering!O262</f>
        <v>0</v>
      </c>
      <c r="H263" s="39">
        <f ca="1">IFERROR(INDEX('brukerregistrering-støtteark'!$N$5:$N$21,MATCH(Brukerregistrering!M262,'brukerregistrering-støtteark'!$M$5:$M$21,0)),0)*Brukerregistrering!O262</f>
        <v>0</v>
      </c>
      <c r="I263" s="40">
        <f t="shared" ca="1" si="6"/>
        <v>0</v>
      </c>
      <c r="J263" s="40">
        <f t="shared" ca="1" si="7"/>
        <v>0</v>
      </c>
    </row>
    <row r="264" spans="2:10">
      <c r="B264" s="85">
        <f>Brukerregistrering!C263</f>
        <v>0</v>
      </c>
      <c r="C264" s="38">
        <f>Brukerregistrering!H263</f>
        <v>0</v>
      </c>
      <c r="D264" s="41">
        <f ca="1">IFERROR(INDEX('brukerregistrering-støtteark'!$N$5:$N$21,MATCH(Brukerregistrering!I263,'brukerregistrering-støtteark'!$M$5:$M$21,0)),0)*Brukerregistrering!O263</f>
        <v>0</v>
      </c>
      <c r="E264" s="39">
        <f ca="1">IFERROR(INDEX('brukerregistrering-støtteark'!$N$5:$N$21,MATCH(Brukerregistrering!J263,'brukerregistrering-støtteark'!$M$5:$M$21,0)),0)*Brukerregistrering!O263</f>
        <v>0</v>
      </c>
      <c r="F264" s="39">
        <f ca="1">IFERROR(INDEX('brukerregistrering-støtteark'!$N$5:$N$21,MATCH(Brukerregistrering!K263,'brukerregistrering-støtteark'!$M$5:$M$21,0)),0)*Brukerregistrering!O263</f>
        <v>0</v>
      </c>
      <c r="G264" s="39">
        <f ca="1">IFERROR(INDEX('brukerregistrering-støtteark'!$N$5:$N$21,MATCH(Brukerregistrering!L263,'brukerregistrering-støtteark'!$M$5:$M$21,0)),0)*Brukerregistrering!O263</f>
        <v>0</v>
      </c>
      <c r="H264" s="39">
        <f ca="1">IFERROR(INDEX('brukerregistrering-støtteark'!$N$5:$N$21,MATCH(Brukerregistrering!M263,'brukerregistrering-støtteark'!$M$5:$M$21,0)),0)*Brukerregistrering!O263</f>
        <v>0</v>
      </c>
      <c r="I264" s="40">
        <f t="shared" ca="1" si="6"/>
        <v>0</v>
      </c>
      <c r="J264" s="40">
        <f t="shared" ca="1" si="7"/>
        <v>0</v>
      </c>
    </row>
    <row r="265" spans="2:10">
      <c r="B265" s="85">
        <f>Brukerregistrering!C264</f>
        <v>0</v>
      </c>
      <c r="C265" s="38">
        <f>Brukerregistrering!H264</f>
        <v>0</v>
      </c>
      <c r="D265" s="41">
        <f ca="1">IFERROR(INDEX('brukerregistrering-støtteark'!$N$5:$N$21,MATCH(Brukerregistrering!I264,'brukerregistrering-støtteark'!$M$5:$M$21,0)),0)*Brukerregistrering!O264</f>
        <v>0</v>
      </c>
      <c r="E265" s="39">
        <f ca="1">IFERROR(INDEX('brukerregistrering-støtteark'!$N$5:$N$21,MATCH(Brukerregistrering!J264,'brukerregistrering-støtteark'!$M$5:$M$21,0)),0)*Brukerregistrering!O264</f>
        <v>0</v>
      </c>
      <c r="F265" s="39">
        <f ca="1">IFERROR(INDEX('brukerregistrering-støtteark'!$N$5:$N$21,MATCH(Brukerregistrering!K264,'brukerregistrering-støtteark'!$M$5:$M$21,0)),0)*Brukerregistrering!O264</f>
        <v>0</v>
      </c>
      <c r="G265" s="39">
        <f ca="1">IFERROR(INDEX('brukerregistrering-støtteark'!$N$5:$N$21,MATCH(Brukerregistrering!L264,'brukerregistrering-støtteark'!$M$5:$M$21,0)),0)*Brukerregistrering!O264</f>
        <v>0</v>
      </c>
      <c r="H265" s="39">
        <f ca="1">IFERROR(INDEX('brukerregistrering-støtteark'!$N$5:$N$21,MATCH(Brukerregistrering!M264,'brukerregistrering-støtteark'!$M$5:$M$21,0)),0)*Brukerregistrering!O264</f>
        <v>0</v>
      </c>
      <c r="I265" s="40">
        <f t="shared" ref="I265:I302" ca="1" si="8">SUM(D265:H265)</f>
        <v>0</v>
      </c>
      <c r="J265" s="40">
        <f t="shared" ref="J265:J302" ca="1" si="9">I265</f>
        <v>0</v>
      </c>
    </row>
    <row r="266" spans="2:10">
      <c r="B266" s="85">
        <f>Brukerregistrering!C265</f>
        <v>0</v>
      </c>
      <c r="C266" s="38">
        <f>Brukerregistrering!H265</f>
        <v>0</v>
      </c>
      <c r="D266" s="41">
        <f ca="1">IFERROR(INDEX('brukerregistrering-støtteark'!$N$5:$N$21,MATCH(Brukerregistrering!I265,'brukerregistrering-støtteark'!$M$5:$M$21,0)),0)*Brukerregistrering!O265</f>
        <v>0</v>
      </c>
      <c r="E266" s="39">
        <f ca="1">IFERROR(INDEX('brukerregistrering-støtteark'!$N$5:$N$21,MATCH(Brukerregistrering!J265,'brukerregistrering-støtteark'!$M$5:$M$21,0)),0)*Brukerregistrering!O265</f>
        <v>0</v>
      </c>
      <c r="F266" s="39">
        <f ca="1">IFERROR(INDEX('brukerregistrering-støtteark'!$N$5:$N$21,MATCH(Brukerregistrering!K265,'brukerregistrering-støtteark'!$M$5:$M$21,0)),0)*Brukerregistrering!O265</f>
        <v>0</v>
      </c>
      <c r="G266" s="39">
        <f ca="1">IFERROR(INDEX('brukerregistrering-støtteark'!$N$5:$N$21,MATCH(Brukerregistrering!L265,'brukerregistrering-støtteark'!$M$5:$M$21,0)),0)*Brukerregistrering!O265</f>
        <v>0</v>
      </c>
      <c r="H266" s="39">
        <f ca="1">IFERROR(INDEX('brukerregistrering-støtteark'!$N$5:$N$21,MATCH(Brukerregistrering!M265,'brukerregistrering-støtteark'!$M$5:$M$21,0)),0)*Brukerregistrering!O265</f>
        <v>0</v>
      </c>
      <c r="I266" s="40">
        <f t="shared" ca="1" si="8"/>
        <v>0</v>
      </c>
      <c r="J266" s="40">
        <f t="shared" ca="1" si="9"/>
        <v>0</v>
      </c>
    </row>
    <row r="267" spans="2:10">
      <c r="B267" s="85">
        <f>Brukerregistrering!C266</f>
        <v>0</v>
      </c>
      <c r="C267" s="38">
        <f>Brukerregistrering!H266</f>
        <v>0</v>
      </c>
      <c r="D267" s="41">
        <f ca="1">IFERROR(INDEX('brukerregistrering-støtteark'!$N$5:$N$21,MATCH(Brukerregistrering!I266,'brukerregistrering-støtteark'!$M$5:$M$21,0)),0)*Brukerregistrering!O266</f>
        <v>0</v>
      </c>
      <c r="E267" s="39">
        <f ca="1">IFERROR(INDEX('brukerregistrering-støtteark'!$N$5:$N$21,MATCH(Brukerregistrering!J266,'brukerregistrering-støtteark'!$M$5:$M$21,0)),0)*Brukerregistrering!O266</f>
        <v>0</v>
      </c>
      <c r="F267" s="39">
        <f ca="1">IFERROR(INDEX('brukerregistrering-støtteark'!$N$5:$N$21,MATCH(Brukerregistrering!K266,'brukerregistrering-støtteark'!$M$5:$M$21,0)),0)*Brukerregistrering!O266</f>
        <v>0</v>
      </c>
      <c r="G267" s="39">
        <f ca="1">IFERROR(INDEX('brukerregistrering-støtteark'!$N$5:$N$21,MATCH(Brukerregistrering!L266,'brukerregistrering-støtteark'!$M$5:$M$21,0)),0)*Brukerregistrering!O266</f>
        <v>0</v>
      </c>
      <c r="H267" s="39">
        <f ca="1">IFERROR(INDEX('brukerregistrering-støtteark'!$N$5:$N$21,MATCH(Brukerregistrering!M266,'brukerregistrering-støtteark'!$M$5:$M$21,0)),0)*Brukerregistrering!O266</f>
        <v>0</v>
      </c>
      <c r="I267" s="40">
        <f t="shared" ca="1" si="8"/>
        <v>0</v>
      </c>
      <c r="J267" s="40">
        <f t="shared" ca="1" si="9"/>
        <v>0</v>
      </c>
    </row>
    <row r="268" spans="2:10">
      <c r="B268" s="85">
        <f>Brukerregistrering!C267</f>
        <v>0</v>
      </c>
      <c r="C268" s="38">
        <f>Brukerregistrering!H267</f>
        <v>0</v>
      </c>
      <c r="D268" s="41">
        <f ca="1">IFERROR(INDEX('brukerregistrering-støtteark'!$N$5:$N$21,MATCH(Brukerregistrering!I267,'brukerregistrering-støtteark'!$M$5:$M$21,0)),0)*Brukerregistrering!O267</f>
        <v>0</v>
      </c>
      <c r="E268" s="39">
        <f ca="1">IFERROR(INDEX('brukerregistrering-støtteark'!$N$5:$N$21,MATCH(Brukerregistrering!J267,'brukerregistrering-støtteark'!$M$5:$M$21,0)),0)*Brukerregistrering!O267</f>
        <v>0</v>
      </c>
      <c r="F268" s="39">
        <f ca="1">IFERROR(INDEX('brukerregistrering-støtteark'!$N$5:$N$21,MATCH(Brukerregistrering!K267,'brukerregistrering-støtteark'!$M$5:$M$21,0)),0)*Brukerregistrering!O267</f>
        <v>0</v>
      </c>
      <c r="G268" s="39">
        <f ca="1">IFERROR(INDEX('brukerregistrering-støtteark'!$N$5:$N$21,MATCH(Brukerregistrering!L267,'brukerregistrering-støtteark'!$M$5:$M$21,0)),0)*Brukerregistrering!O267</f>
        <v>0</v>
      </c>
      <c r="H268" s="39">
        <f ca="1">IFERROR(INDEX('brukerregistrering-støtteark'!$N$5:$N$21,MATCH(Brukerregistrering!M267,'brukerregistrering-støtteark'!$M$5:$M$21,0)),0)*Brukerregistrering!O267</f>
        <v>0</v>
      </c>
      <c r="I268" s="40">
        <f t="shared" ca="1" si="8"/>
        <v>0</v>
      </c>
      <c r="J268" s="40">
        <f t="shared" ca="1" si="9"/>
        <v>0</v>
      </c>
    </row>
    <row r="269" spans="2:10">
      <c r="B269" s="85">
        <f>Brukerregistrering!C268</f>
        <v>0</v>
      </c>
      <c r="C269" s="38">
        <f>Brukerregistrering!H268</f>
        <v>0</v>
      </c>
      <c r="D269" s="41">
        <f ca="1">IFERROR(INDEX('brukerregistrering-støtteark'!$N$5:$N$21,MATCH(Brukerregistrering!I268,'brukerregistrering-støtteark'!$M$5:$M$21,0)),0)*Brukerregistrering!O268</f>
        <v>0</v>
      </c>
      <c r="E269" s="39">
        <f ca="1">IFERROR(INDEX('brukerregistrering-støtteark'!$N$5:$N$21,MATCH(Brukerregistrering!J268,'brukerregistrering-støtteark'!$M$5:$M$21,0)),0)*Brukerregistrering!O268</f>
        <v>0</v>
      </c>
      <c r="F269" s="39">
        <f ca="1">IFERROR(INDEX('brukerregistrering-støtteark'!$N$5:$N$21,MATCH(Brukerregistrering!K268,'brukerregistrering-støtteark'!$M$5:$M$21,0)),0)*Brukerregistrering!O268</f>
        <v>0</v>
      </c>
      <c r="G269" s="39">
        <f ca="1">IFERROR(INDEX('brukerregistrering-støtteark'!$N$5:$N$21,MATCH(Brukerregistrering!L268,'brukerregistrering-støtteark'!$M$5:$M$21,0)),0)*Brukerregistrering!O268</f>
        <v>0</v>
      </c>
      <c r="H269" s="39">
        <f ca="1">IFERROR(INDEX('brukerregistrering-støtteark'!$N$5:$N$21,MATCH(Brukerregistrering!M268,'brukerregistrering-støtteark'!$M$5:$M$21,0)),0)*Brukerregistrering!O268</f>
        <v>0</v>
      </c>
      <c r="I269" s="40">
        <f t="shared" ca="1" si="8"/>
        <v>0</v>
      </c>
      <c r="J269" s="40">
        <f t="shared" ca="1" si="9"/>
        <v>0</v>
      </c>
    </row>
    <row r="270" spans="2:10">
      <c r="B270" s="85">
        <f>Brukerregistrering!C269</f>
        <v>0</v>
      </c>
      <c r="C270" s="38">
        <f>Brukerregistrering!H269</f>
        <v>0</v>
      </c>
      <c r="D270" s="41">
        <f ca="1">IFERROR(INDEX('brukerregistrering-støtteark'!$N$5:$N$21,MATCH(Brukerregistrering!I269,'brukerregistrering-støtteark'!$M$5:$M$21,0)),0)*Brukerregistrering!O269</f>
        <v>0</v>
      </c>
      <c r="E270" s="39">
        <f ca="1">IFERROR(INDEX('brukerregistrering-støtteark'!$N$5:$N$21,MATCH(Brukerregistrering!J269,'brukerregistrering-støtteark'!$M$5:$M$21,0)),0)*Brukerregistrering!O269</f>
        <v>0</v>
      </c>
      <c r="F270" s="39">
        <f ca="1">IFERROR(INDEX('brukerregistrering-støtteark'!$N$5:$N$21,MATCH(Brukerregistrering!K269,'brukerregistrering-støtteark'!$M$5:$M$21,0)),0)*Brukerregistrering!O269</f>
        <v>0</v>
      </c>
      <c r="G270" s="39">
        <f ca="1">IFERROR(INDEX('brukerregistrering-støtteark'!$N$5:$N$21,MATCH(Brukerregistrering!L269,'brukerregistrering-støtteark'!$M$5:$M$21,0)),0)*Brukerregistrering!O269</f>
        <v>0</v>
      </c>
      <c r="H270" s="39">
        <f ca="1">IFERROR(INDEX('brukerregistrering-støtteark'!$N$5:$N$21,MATCH(Brukerregistrering!M269,'brukerregistrering-støtteark'!$M$5:$M$21,0)),0)*Brukerregistrering!O269</f>
        <v>0</v>
      </c>
      <c r="I270" s="40">
        <f t="shared" ca="1" si="8"/>
        <v>0</v>
      </c>
      <c r="J270" s="40">
        <f t="shared" ca="1" si="9"/>
        <v>0</v>
      </c>
    </row>
    <row r="271" spans="2:10">
      <c r="B271" s="85">
        <f>Brukerregistrering!C270</f>
        <v>0</v>
      </c>
      <c r="C271" s="38">
        <f>Brukerregistrering!H270</f>
        <v>0</v>
      </c>
      <c r="D271" s="41">
        <f ca="1">IFERROR(INDEX('brukerregistrering-støtteark'!$N$5:$N$21,MATCH(Brukerregistrering!I270,'brukerregistrering-støtteark'!$M$5:$M$21,0)),0)*Brukerregistrering!O270</f>
        <v>0</v>
      </c>
      <c r="E271" s="39">
        <f ca="1">IFERROR(INDEX('brukerregistrering-støtteark'!$N$5:$N$21,MATCH(Brukerregistrering!J270,'brukerregistrering-støtteark'!$M$5:$M$21,0)),0)*Brukerregistrering!O270</f>
        <v>0</v>
      </c>
      <c r="F271" s="39">
        <f ca="1">IFERROR(INDEX('brukerregistrering-støtteark'!$N$5:$N$21,MATCH(Brukerregistrering!K270,'brukerregistrering-støtteark'!$M$5:$M$21,0)),0)*Brukerregistrering!O270</f>
        <v>0</v>
      </c>
      <c r="G271" s="39">
        <f ca="1">IFERROR(INDEX('brukerregistrering-støtteark'!$N$5:$N$21,MATCH(Brukerregistrering!L270,'brukerregistrering-støtteark'!$M$5:$M$21,0)),0)*Brukerregistrering!O270</f>
        <v>0</v>
      </c>
      <c r="H271" s="39">
        <f ca="1">IFERROR(INDEX('brukerregistrering-støtteark'!$N$5:$N$21,MATCH(Brukerregistrering!M270,'brukerregistrering-støtteark'!$M$5:$M$21,0)),0)*Brukerregistrering!O270</f>
        <v>0</v>
      </c>
      <c r="I271" s="40">
        <f t="shared" ca="1" si="8"/>
        <v>0</v>
      </c>
      <c r="J271" s="40">
        <f t="shared" ca="1" si="9"/>
        <v>0</v>
      </c>
    </row>
    <row r="272" spans="2:10">
      <c r="B272" s="85">
        <f>Brukerregistrering!C271</f>
        <v>0</v>
      </c>
      <c r="C272" s="38">
        <f>Brukerregistrering!H271</f>
        <v>0</v>
      </c>
      <c r="D272" s="41">
        <f ca="1">IFERROR(INDEX('brukerregistrering-støtteark'!$N$5:$N$21,MATCH(Brukerregistrering!I271,'brukerregistrering-støtteark'!$M$5:$M$21,0)),0)*Brukerregistrering!O271</f>
        <v>0</v>
      </c>
      <c r="E272" s="39">
        <f ca="1">IFERROR(INDEX('brukerregistrering-støtteark'!$N$5:$N$21,MATCH(Brukerregistrering!J271,'brukerregistrering-støtteark'!$M$5:$M$21,0)),0)*Brukerregistrering!O271</f>
        <v>0</v>
      </c>
      <c r="F272" s="39">
        <f ca="1">IFERROR(INDEX('brukerregistrering-støtteark'!$N$5:$N$21,MATCH(Brukerregistrering!K271,'brukerregistrering-støtteark'!$M$5:$M$21,0)),0)*Brukerregistrering!O271</f>
        <v>0</v>
      </c>
      <c r="G272" s="39">
        <f ca="1">IFERROR(INDEX('brukerregistrering-støtteark'!$N$5:$N$21,MATCH(Brukerregistrering!L271,'brukerregistrering-støtteark'!$M$5:$M$21,0)),0)*Brukerregistrering!O271</f>
        <v>0</v>
      </c>
      <c r="H272" s="39">
        <f ca="1">IFERROR(INDEX('brukerregistrering-støtteark'!$N$5:$N$21,MATCH(Brukerregistrering!M271,'brukerregistrering-støtteark'!$M$5:$M$21,0)),0)*Brukerregistrering!O271</f>
        <v>0</v>
      </c>
      <c r="I272" s="40">
        <f t="shared" ca="1" si="8"/>
        <v>0</v>
      </c>
      <c r="J272" s="40">
        <f t="shared" ca="1" si="9"/>
        <v>0</v>
      </c>
    </row>
    <row r="273" spans="2:10">
      <c r="B273" s="85">
        <f>Brukerregistrering!C272</f>
        <v>0</v>
      </c>
      <c r="C273" s="38">
        <f>Brukerregistrering!H272</f>
        <v>0</v>
      </c>
      <c r="D273" s="41">
        <f ca="1">IFERROR(INDEX('brukerregistrering-støtteark'!$N$5:$N$21,MATCH(Brukerregistrering!I272,'brukerregistrering-støtteark'!$M$5:$M$21,0)),0)*Brukerregistrering!O272</f>
        <v>0</v>
      </c>
      <c r="E273" s="39">
        <f ca="1">IFERROR(INDEX('brukerregistrering-støtteark'!$N$5:$N$21,MATCH(Brukerregistrering!J272,'brukerregistrering-støtteark'!$M$5:$M$21,0)),0)*Brukerregistrering!O272</f>
        <v>0</v>
      </c>
      <c r="F273" s="39">
        <f ca="1">IFERROR(INDEX('brukerregistrering-støtteark'!$N$5:$N$21,MATCH(Brukerregistrering!K272,'brukerregistrering-støtteark'!$M$5:$M$21,0)),0)*Brukerregistrering!O272</f>
        <v>0</v>
      </c>
      <c r="G273" s="39">
        <f ca="1">IFERROR(INDEX('brukerregistrering-støtteark'!$N$5:$N$21,MATCH(Brukerregistrering!L272,'brukerregistrering-støtteark'!$M$5:$M$21,0)),0)*Brukerregistrering!O272</f>
        <v>0</v>
      </c>
      <c r="H273" s="39">
        <f ca="1">IFERROR(INDEX('brukerregistrering-støtteark'!$N$5:$N$21,MATCH(Brukerregistrering!M272,'brukerregistrering-støtteark'!$M$5:$M$21,0)),0)*Brukerregistrering!O272</f>
        <v>0</v>
      </c>
      <c r="I273" s="40">
        <f t="shared" ca="1" si="8"/>
        <v>0</v>
      </c>
      <c r="J273" s="40">
        <f t="shared" ca="1" si="9"/>
        <v>0</v>
      </c>
    </row>
    <row r="274" spans="2:10">
      <c r="B274" s="85">
        <f>Brukerregistrering!C273</f>
        <v>0</v>
      </c>
      <c r="C274" s="38">
        <f>Brukerregistrering!H273</f>
        <v>0</v>
      </c>
      <c r="D274" s="41">
        <f ca="1">IFERROR(INDEX('brukerregistrering-støtteark'!$N$5:$N$21,MATCH(Brukerregistrering!I273,'brukerregistrering-støtteark'!$M$5:$M$21,0)),0)*Brukerregistrering!O273</f>
        <v>0</v>
      </c>
      <c r="E274" s="39">
        <f ca="1">IFERROR(INDEX('brukerregistrering-støtteark'!$N$5:$N$21,MATCH(Brukerregistrering!J273,'brukerregistrering-støtteark'!$M$5:$M$21,0)),0)*Brukerregistrering!O273</f>
        <v>0</v>
      </c>
      <c r="F274" s="39">
        <f ca="1">IFERROR(INDEX('brukerregistrering-støtteark'!$N$5:$N$21,MATCH(Brukerregistrering!K273,'brukerregistrering-støtteark'!$M$5:$M$21,0)),0)*Brukerregistrering!O273</f>
        <v>0</v>
      </c>
      <c r="G274" s="39">
        <f ca="1">IFERROR(INDEX('brukerregistrering-støtteark'!$N$5:$N$21,MATCH(Brukerregistrering!L273,'brukerregistrering-støtteark'!$M$5:$M$21,0)),0)*Brukerregistrering!O273</f>
        <v>0</v>
      </c>
      <c r="H274" s="39">
        <f ca="1">IFERROR(INDEX('brukerregistrering-støtteark'!$N$5:$N$21,MATCH(Brukerregistrering!M273,'brukerregistrering-støtteark'!$M$5:$M$21,0)),0)*Brukerregistrering!O273</f>
        <v>0</v>
      </c>
      <c r="I274" s="40">
        <f t="shared" ca="1" si="8"/>
        <v>0</v>
      </c>
      <c r="J274" s="40">
        <f t="shared" ca="1" si="9"/>
        <v>0</v>
      </c>
    </row>
    <row r="275" spans="2:10">
      <c r="B275" s="85">
        <f>Brukerregistrering!C274</f>
        <v>0</v>
      </c>
      <c r="C275" s="38">
        <f>Brukerregistrering!H274</f>
        <v>0</v>
      </c>
      <c r="D275" s="41">
        <f ca="1">IFERROR(INDEX('brukerregistrering-støtteark'!$N$5:$N$21,MATCH(Brukerregistrering!I274,'brukerregistrering-støtteark'!$M$5:$M$21,0)),0)*Brukerregistrering!O274</f>
        <v>0</v>
      </c>
      <c r="E275" s="39">
        <f ca="1">IFERROR(INDEX('brukerregistrering-støtteark'!$N$5:$N$21,MATCH(Brukerregistrering!J274,'brukerregistrering-støtteark'!$M$5:$M$21,0)),0)*Brukerregistrering!O274</f>
        <v>0</v>
      </c>
      <c r="F275" s="39">
        <f ca="1">IFERROR(INDEX('brukerregistrering-støtteark'!$N$5:$N$21,MATCH(Brukerregistrering!K274,'brukerregistrering-støtteark'!$M$5:$M$21,0)),0)*Brukerregistrering!O274</f>
        <v>0</v>
      </c>
      <c r="G275" s="39">
        <f ca="1">IFERROR(INDEX('brukerregistrering-støtteark'!$N$5:$N$21,MATCH(Brukerregistrering!L274,'brukerregistrering-støtteark'!$M$5:$M$21,0)),0)*Brukerregistrering!O274</f>
        <v>0</v>
      </c>
      <c r="H275" s="39">
        <f ca="1">IFERROR(INDEX('brukerregistrering-støtteark'!$N$5:$N$21,MATCH(Brukerregistrering!M274,'brukerregistrering-støtteark'!$M$5:$M$21,0)),0)*Brukerregistrering!O274</f>
        <v>0</v>
      </c>
      <c r="I275" s="40">
        <f t="shared" ca="1" si="8"/>
        <v>0</v>
      </c>
      <c r="J275" s="40">
        <f t="shared" ca="1" si="9"/>
        <v>0</v>
      </c>
    </row>
    <row r="276" spans="2:10">
      <c r="B276" s="85">
        <f>Brukerregistrering!C275</f>
        <v>0</v>
      </c>
      <c r="C276" s="38">
        <f>Brukerregistrering!H275</f>
        <v>0</v>
      </c>
      <c r="D276" s="41">
        <f ca="1">IFERROR(INDEX('brukerregistrering-støtteark'!$N$5:$N$21,MATCH(Brukerregistrering!I275,'brukerregistrering-støtteark'!$M$5:$M$21,0)),0)*Brukerregistrering!O275</f>
        <v>0</v>
      </c>
      <c r="E276" s="39">
        <f ca="1">IFERROR(INDEX('brukerregistrering-støtteark'!$N$5:$N$21,MATCH(Brukerregistrering!J275,'brukerregistrering-støtteark'!$M$5:$M$21,0)),0)*Brukerregistrering!O275</f>
        <v>0</v>
      </c>
      <c r="F276" s="39">
        <f ca="1">IFERROR(INDEX('brukerregistrering-støtteark'!$N$5:$N$21,MATCH(Brukerregistrering!K275,'brukerregistrering-støtteark'!$M$5:$M$21,0)),0)*Brukerregistrering!O275</f>
        <v>0</v>
      </c>
      <c r="G276" s="39">
        <f ca="1">IFERROR(INDEX('brukerregistrering-støtteark'!$N$5:$N$21,MATCH(Brukerregistrering!L275,'brukerregistrering-støtteark'!$M$5:$M$21,0)),0)*Brukerregistrering!O275</f>
        <v>0</v>
      </c>
      <c r="H276" s="39">
        <f ca="1">IFERROR(INDEX('brukerregistrering-støtteark'!$N$5:$N$21,MATCH(Brukerregistrering!M275,'brukerregistrering-støtteark'!$M$5:$M$21,0)),0)*Brukerregistrering!O275</f>
        <v>0</v>
      </c>
      <c r="I276" s="40">
        <f t="shared" ca="1" si="8"/>
        <v>0</v>
      </c>
      <c r="J276" s="40">
        <f t="shared" ca="1" si="9"/>
        <v>0</v>
      </c>
    </row>
    <row r="277" spans="2:10">
      <c r="B277" s="85">
        <f>Brukerregistrering!C276</f>
        <v>0</v>
      </c>
      <c r="C277" s="38">
        <f>Brukerregistrering!H276</f>
        <v>0</v>
      </c>
      <c r="D277" s="41">
        <f ca="1">IFERROR(INDEX('brukerregistrering-støtteark'!$N$5:$N$21,MATCH(Brukerregistrering!I276,'brukerregistrering-støtteark'!$M$5:$M$21,0)),0)*Brukerregistrering!O276</f>
        <v>0</v>
      </c>
      <c r="E277" s="39">
        <f ca="1">IFERROR(INDEX('brukerregistrering-støtteark'!$N$5:$N$21,MATCH(Brukerregistrering!J276,'brukerregistrering-støtteark'!$M$5:$M$21,0)),0)*Brukerregistrering!O276</f>
        <v>0</v>
      </c>
      <c r="F277" s="39">
        <f ca="1">IFERROR(INDEX('brukerregistrering-støtteark'!$N$5:$N$21,MATCH(Brukerregistrering!K276,'brukerregistrering-støtteark'!$M$5:$M$21,0)),0)*Brukerregistrering!O276</f>
        <v>0</v>
      </c>
      <c r="G277" s="39">
        <f ca="1">IFERROR(INDEX('brukerregistrering-støtteark'!$N$5:$N$21,MATCH(Brukerregistrering!L276,'brukerregistrering-støtteark'!$M$5:$M$21,0)),0)*Brukerregistrering!O276</f>
        <v>0</v>
      </c>
      <c r="H277" s="39">
        <f ca="1">IFERROR(INDEX('brukerregistrering-støtteark'!$N$5:$N$21,MATCH(Brukerregistrering!M276,'brukerregistrering-støtteark'!$M$5:$M$21,0)),0)*Brukerregistrering!O276</f>
        <v>0</v>
      </c>
      <c r="I277" s="40">
        <f t="shared" ca="1" si="8"/>
        <v>0</v>
      </c>
      <c r="J277" s="40">
        <f t="shared" ca="1" si="9"/>
        <v>0</v>
      </c>
    </row>
    <row r="278" spans="2:10">
      <c r="B278" s="85">
        <f>Brukerregistrering!C277</f>
        <v>0</v>
      </c>
      <c r="C278" s="38">
        <f>Brukerregistrering!H277</f>
        <v>0</v>
      </c>
      <c r="D278" s="41">
        <f ca="1">IFERROR(INDEX('brukerregistrering-støtteark'!$N$5:$N$21,MATCH(Brukerregistrering!I277,'brukerregistrering-støtteark'!$M$5:$M$21,0)),0)*Brukerregistrering!O277</f>
        <v>0</v>
      </c>
      <c r="E278" s="39">
        <f ca="1">IFERROR(INDEX('brukerregistrering-støtteark'!$N$5:$N$21,MATCH(Brukerregistrering!J277,'brukerregistrering-støtteark'!$M$5:$M$21,0)),0)*Brukerregistrering!O277</f>
        <v>0</v>
      </c>
      <c r="F278" s="39">
        <f ca="1">IFERROR(INDEX('brukerregistrering-støtteark'!$N$5:$N$21,MATCH(Brukerregistrering!K277,'brukerregistrering-støtteark'!$M$5:$M$21,0)),0)*Brukerregistrering!O277</f>
        <v>0</v>
      </c>
      <c r="G278" s="39">
        <f ca="1">IFERROR(INDEX('brukerregistrering-støtteark'!$N$5:$N$21,MATCH(Brukerregistrering!L277,'brukerregistrering-støtteark'!$M$5:$M$21,0)),0)*Brukerregistrering!O277</f>
        <v>0</v>
      </c>
      <c r="H278" s="39">
        <f ca="1">IFERROR(INDEX('brukerregistrering-støtteark'!$N$5:$N$21,MATCH(Brukerregistrering!M277,'brukerregistrering-støtteark'!$M$5:$M$21,0)),0)*Brukerregistrering!O277</f>
        <v>0</v>
      </c>
      <c r="I278" s="40">
        <f t="shared" ca="1" si="8"/>
        <v>0</v>
      </c>
      <c r="J278" s="40">
        <f t="shared" ca="1" si="9"/>
        <v>0</v>
      </c>
    </row>
    <row r="279" spans="2:10">
      <c r="B279" s="85">
        <f>Brukerregistrering!C278</f>
        <v>0</v>
      </c>
      <c r="C279" s="38">
        <f>Brukerregistrering!H278</f>
        <v>0</v>
      </c>
      <c r="D279" s="41">
        <f ca="1">IFERROR(INDEX('brukerregistrering-støtteark'!$N$5:$N$21,MATCH(Brukerregistrering!I278,'brukerregistrering-støtteark'!$M$5:$M$21,0)),0)*Brukerregistrering!O278</f>
        <v>0</v>
      </c>
      <c r="E279" s="39">
        <f ca="1">IFERROR(INDEX('brukerregistrering-støtteark'!$N$5:$N$21,MATCH(Brukerregistrering!J278,'brukerregistrering-støtteark'!$M$5:$M$21,0)),0)*Brukerregistrering!O278</f>
        <v>0</v>
      </c>
      <c r="F279" s="39">
        <f ca="1">IFERROR(INDEX('brukerregistrering-støtteark'!$N$5:$N$21,MATCH(Brukerregistrering!K278,'brukerregistrering-støtteark'!$M$5:$M$21,0)),0)*Brukerregistrering!O278</f>
        <v>0</v>
      </c>
      <c r="G279" s="39">
        <f ca="1">IFERROR(INDEX('brukerregistrering-støtteark'!$N$5:$N$21,MATCH(Brukerregistrering!L278,'brukerregistrering-støtteark'!$M$5:$M$21,0)),0)*Brukerregistrering!O278</f>
        <v>0</v>
      </c>
      <c r="H279" s="39">
        <f ca="1">IFERROR(INDEX('brukerregistrering-støtteark'!$N$5:$N$21,MATCH(Brukerregistrering!M278,'brukerregistrering-støtteark'!$M$5:$M$21,0)),0)*Brukerregistrering!O278</f>
        <v>0</v>
      </c>
      <c r="I279" s="40">
        <f t="shared" ca="1" si="8"/>
        <v>0</v>
      </c>
      <c r="J279" s="40">
        <f t="shared" ca="1" si="9"/>
        <v>0</v>
      </c>
    </row>
    <row r="280" spans="2:10">
      <c r="B280" s="85">
        <f>Brukerregistrering!C279</f>
        <v>0</v>
      </c>
      <c r="C280" s="38">
        <f>Brukerregistrering!H279</f>
        <v>0</v>
      </c>
      <c r="D280" s="41">
        <f ca="1">IFERROR(INDEX('brukerregistrering-støtteark'!$N$5:$N$21,MATCH(Brukerregistrering!I279,'brukerregistrering-støtteark'!$M$5:$M$21,0)),0)*Brukerregistrering!O279</f>
        <v>0</v>
      </c>
      <c r="E280" s="39">
        <f ca="1">IFERROR(INDEX('brukerregistrering-støtteark'!$N$5:$N$21,MATCH(Brukerregistrering!J279,'brukerregistrering-støtteark'!$M$5:$M$21,0)),0)*Brukerregistrering!O279</f>
        <v>0</v>
      </c>
      <c r="F280" s="39">
        <f ca="1">IFERROR(INDEX('brukerregistrering-støtteark'!$N$5:$N$21,MATCH(Brukerregistrering!K279,'brukerregistrering-støtteark'!$M$5:$M$21,0)),0)*Brukerregistrering!O279</f>
        <v>0</v>
      </c>
      <c r="G280" s="39">
        <f ca="1">IFERROR(INDEX('brukerregistrering-støtteark'!$N$5:$N$21,MATCH(Brukerregistrering!L279,'brukerregistrering-støtteark'!$M$5:$M$21,0)),0)*Brukerregistrering!O279</f>
        <v>0</v>
      </c>
      <c r="H280" s="39">
        <f ca="1">IFERROR(INDEX('brukerregistrering-støtteark'!$N$5:$N$21,MATCH(Brukerregistrering!M279,'brukerregistrering-støtteark'!$M$5:$M$21,0)),0)*Brukerregistrering!O279</f>
        <v>0</v>
      </c>
      <c r="I280" s="40">
        <f t="shared" ca="1" si="8"/>
        <v>0</v>
      </c>
      <c r="J280" s="40">
        <f t="shared" ca="1" si="9"/>
        <v>0</v>
      </c>
    </row>
    <row r="281" spans="2:10">
      <c r="B281" s="85">
        <f>Brukerregistrering!C280</f>
        <v>0</v>
      </c>
      <c r="C281" s="38">
        <f>Brukerregistrering!H280</f>
        <v>0</v>
      </c>
      <c r="D281" s="41">
        <f ca="1">IFERROR(INDEX('brukerregistrering-støtteark'!$N$5:$N$21,MATCH(Brukerregistrering!I280,'brukerregistrering-støtteark'!$M$5:$M$21,0)),0)*Brukerregistrering!O280</f>
        <v>0</v>
      </c>
      <c r="E281" s="39">
        <f ca="1">IFERROR(INDEX('brukerregistrering-støtteark'!$N$5:$N$21,MATCH(Brukerregistrering!J280,'brukerregistrering-støtteark'!$M$5:$M$21,0)),0)*Brukerregistrering!O280</f>
        <v>0</v>
      </c>
      <c r="F281" s="39">
        <f ca="1">IFERROR(INDEX('brukerregistrering-støtteark'!$N$5:$N$21,MATCH(Brukerregistrering!K280,'brukerregistrering-støtteark'!$M$5:$M$21,0)),0)*Brukerregistrering!O280</f>
        <v>0</v>
      </c>
      <c r="G281" s="39">
        <f ca="1">IFERROR(INDEX('brukerregistrering-støtteark'!$N$5:$N$21,MATCH(Brukerregistrering!L280,'brukerregistrering-støtteark'!$M$5:$M$21,0)),0)*Brukerregistrering!O280</f>
        <v>0</v>
      </c>
      <c r="H281" s="39">
        <f ca="1">IFERROR(INDEX('brukerregistrering-støtteark'!$N$5:$N$21,MATCH(Brukerregistrering!M280,'brukerregistrering-støtteark'!$M$5:$M$21,0)),0)*Brukerregistrering!O280</f>
        <v>0</v>
      </c>
      <c r="I281" s="40">
        <f t="shared" ca="1" si="8"/>
        <v>0</v>
      </c>
      <c r="J281" s="40">
        <f t="shared" ca="1" si="9"/>
        <v>0</v>
      </c>
    </row>
    <row r="282" spans="2:10">
      <c r="B282" s="85">
        <f>Brukerregistrering!C281</f>
        <v>0</v>
      </c>
      <c r="C282" s="38">
        <f>Brukerregistrering!H281</f>
        <v>0</v>
      </c>
      <c r="D282" s="41">
        <f ca="1">IFERROR(INDEX('brukerregistrering-støtteark'!$N$5:$N$21,MATCH(Brukerregistrering!I281,'brukerregistrering-støtteark'!$M$5:$M$21,0)),0)*Brukerregistrering!O281</f>
        <v>0</v>
      </c>
      <c r="E282" s="39">
        <f ca="1">IFERROR(INDEX('brukerregistrering-støtteark'!$N$5:$N$21,MATCH(Brukerregistrering!J281,'brukerregistrering-støtteark'!$M$5:$M$21,0)),0)*Brukerregistrering!O281</f>
        <v>0</v>
      </c>
      <c r="F282" s="39">
        <f ca="1">IFERROR(INDEX('brukerregistrering-støtteark'!$N$5:$N$21,MATCH(Brukerregistrering!K281,'brukerregistrering-støtteark'!$M$5:$M$21,0)),0)*Brukerregistrering!O281</f>
        <v>0</v>
      </c>
      <c r="G282" s="39">
        <f ca="1">IFERROR(INDEX('brukerregistrering-støtteark'!$N$5:$N$21,MATCH(Brukerregistrering!L281,'brukerregistrering-støtteark'!$M$5:$M$21,0)),0)*Brukerregistrering!O281</f>
        <v>0</v>
      </c>
      <c r="H282" s="39">
        <f ca="1">IFERROR(INDEX('brukerregistrering-støtteark'!$N$5:$N$21,MATCH(Brukerregistrering!M281,'brukerregistrering-støtteark'!$M$5:$M$21,0)),0)*Brukerregistrering!O281</f>
        <v>0</v>
      </c>
      <c r="I282" s="40">
        <f t="shared" ca="1" si="8"/>
        <v>0</v>
      </c>
      <c r="J282" s="40">
        <f t="shared" ca="1" si="9"/>
        <v>0</v>
      </c>
    </row>
    <row r="283" spans="2:10">
      <c r="B283" s="85">
        <f>Brukerregistrering!C282</f>
        <v>0</v>
      </c>
      <c r="C283" s="38">
        <f>Brukerregistrering!H282</f>
        <v>0</v>
      </c>
      <c r="D283" s="41">
        <f ca="1">IFERROR(INDEX('brukerregistrering-støtteark'!$N$5:$N$21,MATCH(Brukerregistrering!I282,'brukerregistrering-støtteark'!$M$5:$M$21,0)),0)*Brukerregistrering!O282</f>
        <v>0</v>
      </c>
      <c r="E283" s="39">
        <f ca="1">IFERROR(INDEX('brukerregistrering-støtteark'!$N$5:$N$21,MATCH(Brukerregistrering!J282,'brukerregistrering-støtteark'!$M$5:$M$21,0)),0)*Brukerregistrering!O282</f>
        <v>0</v>
      </c>
      <c r="F283" s="39">
        <f ca="1">IFERROR(INDEX('brukerregistrering-støtteark'!$N$5:$N$21,MATCH(Brukerregistrering!K282,'brukerregistrering-støtteark'!$M$5:$M$21,0)),0)*Brukerregistrering!O282</f>
        <v>0</v>
      </c>
      <c r="G283" s="39">
        <f ca="1">IFERROR(INDEX('brukerregistrering-støtteark'!$N$5:$N$21,MATCH(Brukerregistrering!L282,'brukerregistrering-støtteark'!$M$5:$M$21,0)),0)*Brukerregistrering!O282</f>
        <v>0</v>
      </c>
      <c r="H283" s="39">
        <f ca="1">IFERROR(INDEX('brukerregistrering-støtteark'!$N$5:$N$21,MATCH(Brukerregistrering!M282,'brukerregistrering-støtteark'!$M$5:$M$21,0)),0)*Brukerregistrering!O282</f>
        <v>0</v>
      </c>
      <c r="I283" s="40">
        <f t="shared" ca="1" si="8"/>
        <v>0</v>
      </c>
      <c r="J283" s="40">
        <f t="shared" ca="1" si="9"/>
        <v>0</v>
      </c>
    </row>
    <row r="284" spans="2:10">
      <c r="B284" s="85">
        <f>Brukerregistrering!C283</f>
        <v>0</v>
      </c>
      <c r="C284" s="38">
        <f>Brukerregistrering!H283</f>
        <v>0</v>
      </c>
      <c r="D284" s="41">
        <f ca="1">IFERROR(INDEX('brukerregistrering-støtteark'!$N$5:$N$21,MATCH(Brukerregistrering!I283,'brukerregistrering-støtteark'!$M$5:$M$21,0)),0)*Brukerregistrering!O283</f>
        <v>0</v>
      </c>
      <c r="E284" s="39">
        <f ca="1">IFERROR(INDEX('brukerregistrering-støtteark'!$N$5:$N$21,MATCH(Brukerregistrering!J283,'brukerregistrering-støtteark'!$M$5:$M$21,0)),0)*Brukerregistrering!O283</f>
        <v>0</v>
      </c>
      <c r="F284" s="39">
        <f ca="1">IFERROR(INDEX('brukerregistrering-støtteark'!$N$5:$N$21,MATCH(Brukerregistrering!K283,'brukerregistrering-støtteark'!$M$5:$M$21,0)),0)*Brukerregistrering!O283</f>
        <v>0</v>
      </c>
      <c r="G284" s="39">
        <f ca="1">IFERROR(INDEX('brukerregistrering-støtteark'!$N$5:$N$21,MATCH(Brukerregistrering!L283,'brukerregistrering-støtteark'!$M$5:$M$21,0)),0)*Brukerregistrering!O283</f>
        <v>0</v>
      </c>
      <c r="H284" s="39">
        <f ca="1">IFERROR(INDEX('brukerregistrering-støtteark'!$N$5:$N$21,MATCH(Brukerregistrering!M283,'brukerregistrering-støtteark'!$M$5:$M$21,0)),0)*Brukerregistrering!O283</f>
        <v>0</v>
      </c>
      <c r="I284" s="40">
        <f t="shared" ca="1" si="8"/>
        <v>0</v>
      </c>
      <c r="J284" s="40">
        <f t="shared" ca="1" si="9"/>
        <v>0</v>
      </c>
    </row>
    <row r="285" spans="2:10">
      <c r="B285" s="85">
        <f>Brukerregistrering!C284</f>
        <v>0</v>
      </c>
      <c r="C285" s="38">
        <f>Brukerregistrering!H284</f>
        <v>0</v>
      </c>
      <c r="D285" s="41">
        <f ca="1">IFERROR(INDEX('brukerregistrering-støtteark'!$N$5:$N$21,MATCH(Brukerregistrering!I284,'brukerregistrering-støtteark'!$M$5:$M$21,0)),0)*Brukerregistrering!O284</f>
        <v>0</v>
      </c>
      <c r="E285" s="39">
        <f ca="1">IFERROR(INDEX('brukerregistrering-støtteark'!$N$5:$N$21,MATCH(Brukerregistrering!J284,'brukerregistrering-støtteark'!$M$5:$M$21,0)),0)*Brukerregistrering!O284</f>
        <v>0</v>
      </c>
      <c r="F285" s="39">
        <f ca="1">IFERROR(INDEX('brukerregistrering-støtteark'!$N$5:$N$21,MATCH(Brukerregistrering!K284,'brukerregistrering-støtteark'!$M$5:$M$21,0)),0)*Brukerregistrering!O284</f>
        <v>0</v>
      </c>
      <c r="G285" s="39">
        <f ca="1">IFERROR(INDEX('brukerregistrering-støtteark'!$N$5:$N$21,MATCH(Brukerregistrering!L284,'brukerregistrering-støtteark'!$M$5:$M$21,0)),0)*Brukerregistrering!O284</f>
        <v>0</v>
      </c>
      <c r="H285" s="39">
        <f ca="1">IFERROR(INDEX('brukerregistrering-støtteark'!$N$5:$N$21,MATCH(Brukerregistrering!M284,'brukerregistrering-støtteark'!$M$5:$M$21,0)),0)*Brukerregistrering!O284</f>
        <v>0</v>
      </c>
      <c r="I285" s="40">
        <f t="shared" ca="1" si="8"/>
        <v>0</v>
      </c>
      <c r="J285" s="40">
        <f t="shared" ca="1" si="9"/>
        <v>0</v>
      </c>
    </row>
    <row r="286" spans="2:10">
      <c r="B286" s="85">
        <f>Brukerregistrering!C285</f>
        <v>0</v>
      </c>
      <c r="C286" s="38">
        <f>Brukerregistrering!H285</f>
        <v>0</v>
      </c>
      <c r="D286" s="41">
        <f ca="1">IFERROR(INDEX('brukerregistrering-støtteark'!$N$5:$N$21,MATCH(Brukerregistrering!I285,'brukerregistrering-støtteark'!$M$5:$M$21,0)),0)*Brukerregistrering!O285</f>
        <v>0</v>
      </c>
      <c r="E286" s="39">
        <f ca="1">IFERROR(INDEX('brukerregistrering-støtteark'!$N$5:$N$21,MATCH(Brukerregistrering!J285,'brukerregistrering-støtteark'!$M$5:$M$21,0)),0)*Brukerregistrering!O285</f>
        <v>0</v>
      </c>
      <c r="F286" s="39">
        <f ca="1">IFERROR(INDEX('brukerregistrering-støtteark'!$N$5:$N$21,MATCH(Brukerregistrering!K285,'brukerregistrering-støtteark'!$M$5:$M$21,0)),0)*Brukerregistrering!O285</f>
        <v>0</v>
      </c>
      <c r="G286" s="39">
        <f ca="1">IFERROR(INDEX('brukerregistrering-støtteark'!$N$5:$N$21,MATCH(Brukerregistrering!L285,'brukerregistrering-støtteark'!$M$5:$M$21,0)),0)*Brukerregistrering!O285</f>
        <v>0</v>
      </c>
      <c r="H286" s="39">
        <f ca="1">IFERROR(INDEX('brukerregistrering-støtteark'!$N$5:$N$21,MATCH(Brukerregistrering!M285,'brukerregistrering-støtteark'!$M$5:$M$21,0)),0)*Brukerregistrering!O285</f>
        <v>0</v>
      </c>
      <c r="I286" s="40">
        <f t="shared" ca="1" si="8"/>
        <v>0</v>
      </c>
      <c r="J286" s="40">
        <f t="shared" ca="1" si="9"/>
        <v>0</v>
      </c>
    </row>
    <row r="287" spans="2:10">
      <c r="B287" s="85">
        <f>Brukerregistrering!C286</f>
        <v>0</v>
      </c>
      <c r="C287" s="38">
        <f>Brukerregistrering!H286</f>
        <v>0</v>
      </c>
      <c r="D287" s="41">
        <f ca="1">IFERROR(INDEX('brukerregistrering-støtteark'!$N$5:$N$21,MATCH(Brukerregistrering!I286,'brukerregistrering-støtteark'!$M$5:$M$21,0)),0)*Brukerregistrering!O286</f>
        <v>0</v>
      </c>
      <c r="E287" s="39">
        <f ca="1">IFERROR(INDEX('brukerregistrering-støtteark'!$N$5:$N$21,MATCH(Brukerregistrering!J286,'brukerregistrering-støtteark'!$M$5:$M$21,0)),0)*Brukerregistrering!O286</f>
        <v>0</v>
      </c>
      <c r="F287" s="39">
        <f ca="1">IFERROR(INDEX('brukerregistrering-støtteark'!$N$5:$N$21,MATCH(Brukerregistrering!K286,'brukerregistrering-støtteark'!$M$5:$M$21,0)),0)*Brukerregistrering!O286</f>
        <v>0</v>
      </c>
      <c r="G287" s="39">
        <f ca="1">IFERROR(INDEX('brukerregistrering-støtteark'!$N$5:$N$21,MATCH(Brukerregistrering!L286,'brukerregistrering-støtteark'!$M$5:$M$21,0)),0)*Brukerregistrering!O286</f>
        <v>0</v>
      </c>
      <c r="H287" s="39">
        <f ca="1">IFERROR(INDEX('brukerregistrering-støtteark'!$N$5:$N$21,MATCH(Brukerregistrering!M286,'brukerregistrering-støtteark'!$M$5:$M$21,0)),0)*Brukerregistrering!O286</f>
        <v>0</v>
      </c>
      <c r="I287" s="40">
        <f t="shared" ca="1" si="8"/>
        <v>0</v>
      </c>
      <c r="J287" s="40">
        <f t="shared" ca="1" si="9"/>
        <v>0</v>
      </c>
    </row>
    <row r="288" spans="2:10">
      <c r="B288" s="85">
        <f>Brukerregistrering!C287</f>
        <v>0</v>
      </c>
      <c r="C288" s="38">
        <f>Brukerregistrering!H287</f>
        <v>0</v>
      </c>
      <c r="D288" s="41">
        <f ca="1">IFERROR(INDEX('brukerregistrering-støtteark'!$N$5:$N$21,MATCH(Brukerregistrering!I287,'brukerregistrering-støtteark'!$M$5:$M$21,0)),0)*Brukerregistrering!O287</f>
        <v>0</v>
      </c>
      <c r="E288" s="39">
        <f ca="1">IFERROR(INDEX('brukerregistrering-støtteark'!$N$5:$N$21,MATCH(Brukerregistrering!J287,'brukerregistrering-støtteark'!$M$5:$M$21,0)),0)*Brukerregistrering!O287</f>
        <v>0</v>
      </c>
      <c r="F288" s="39">
        <f ca="1">IFERROR(INDEX('brukerregistrering-støtteark'!$N$5:$N$21,MATCH(Brukerregistrering!K287,'brukerregistrering-støtteark'!$M$5:$M$21,0)),0)*Brukerregistrering!O287</f>
        <v>0</v>
      </c>
      <c r="G288" s="39">
        <f ca="1">IFERROR(INDEX('brukerregistrering-støtteark'!$N$5:$N$21,MATCH(Brukerregistrering!L287,'brukerregistrering-støtteark'!$M$5:$M$21,0)),0)*Brukerregistrering!O287</f>
        <v>0</v>
      </c>
      <c r="H288" s="39">
        <f ca="1">IFERROR(INDEX('brukerregistrering-støtteark'!$N$5:$N$21,MATCH(Brukerregistrering!M287,'brukerregistrering-støtteark'!$M$5:$M$21,0)),0)*Brukerregistrering!O287</f>
        <v>0</v>
      </c>
      <c r="I288" s="40">
        <f t="shared" ca="1" si="8"/>
        <v>0</v>
      </c>
      <c r="J288" s="40">
        <f t="shared" ca="1" si="9"/>
        <v>0</v>
      </c>
    </row>
    <row r="289" spans="2:10">
      <c r="B289" s="85">
        <f>Brukerregistrering!C288</f>
        <v>0</v>
      </c>
      <c r="C289" s="38">
        <f>Brukerregistrering!H288</f>
        <v>0</v>
      </c>
      <c r="D289" s="41">
        <f ca="1">IFERROR(INDEX('brukerregistrering-støtteark'!$N$5:$N$21,MATCH(Brukerregistrering!I288,'brukerregistrering-støtteark'!$M$5:$M$21,0)),0)*Brukerregistrering!O288</f>
        <v>0</v>
      </c>
      <c r="E289" s="39">
        <f ca="1">IFERROR(INDEX('brukerregistrering-støtteark'!$N$5:$N$21,MATCH(Brukerregistrering!J288,'brukerregistrering-støtteark'!$M$5:$M$21,0)),0)*Brukerregistrering!O288</f>
        <v>0</v>
      </c>
      <c r="F289" s="39">
        <f ca="1">IFERROR(INDEX('brukerregistrering-støtteark'!$N$5:$N$21,MATCH(Brukerregistrering!K288,'brukerregistrering-støtteark'!$M$5:$M$21,0)),0)*Brukerregistrering!O288</f>
        <v>0</v>
      </c>
      <c r="G289" s="39">
        <f ca="1">IFERROR(INDEX('brukerregistrering-støtteark'!$N$5:$N$21,MATCH(Brukerregistrering!L288,'brukerregistrering-støtteark'!$M$5:$M$21,0)),0)*Brukerregistrering!O288</f>
        <v>0</v>
      </c>
      <c r="H289" s="39">
        <f ca="1">IFERROR(INDEX('brukerregistrering-støtteark'!$N$5:$N$21,MATCH(Brukerregistrering!M288,'brukerregistrering-støtteark'!$M$5:$M$21,0)),0)*Brukerregistrering!O288</f>
        <v>0</v>
      </c>
      <c r="I289" s="40">
        <f t="shared" ca="1" si="8"/>
        <v>0</v>
      </c>
      <c r="J289" s="40">
        <f t="shared" ca="1" si="9"/>
        <v>0</v>
      </c>
    </row>
    <row r="290" spans="2:10">
      <c r="B290" s="85">
        <f>Brukerregistrering!C289</f>
        <v>0</v>
      </c>
      <c r="C290" s="38">
        <f>Brukerregistrering!H289</f>
        <v>0</v>
      </c>
      <c r="D290" s="41">
        <f ca="1">IFERROR(INDEX('brukerregistrering-støtteark'!$N$5:$N$21,MATCH(Brukerregistrering!I289,'brukerregistrering-støtteark'!$M$5:$M$21,0)),0)*Brukerregistrering!O289</f>
        <v>0</v>
      </c>
      <c r="E290" s="39">
        <f ca="1">IFERROR(INDEX('brukerregistrering-støtteark'!$N$5:$N$21,MATCH(Brukerregistrering!J289,'brukerregistrering-støtteark'!$M$5:$M$21,0)),0)*Brukerregistrering!O289</f>
        <v>0</v>
      </c>
      <c r="F290" s="39">
        <f ca="1">IFERROR(INDEX('brukerregistrering-støtteark'!$N$5:$N$21,MATCH(Brukerregistrering!K289,'brukerregistrering-støtteark'!$M$5:$M$21,0)),0)*Brukerregistrering!O289</f>
        <v>0</v>
      </c>
      <c r="G290" s="39">
        <f ca="1">IFERROR(INDEX('brukerregistrering-støtteark'!$N$5:$N$21,MATCH(Brukerregistrering!L289,'brukerregistrering-støtteark'!$M$5:$M$21,0)),0)*Brukerregistrering!O289</f>
        <v>0</v>
      </c>
      <c r="H290" s="39">
        <f ca="1">IFERROR(INDEX('brukerregistrering-støtteark'!$N$5:$N$21,MATCH(Brukerregistrering!M289,'brukerregistrering-støtteark'!$M$5:$M$21,0)),0)*Brukerregistrering!O289</f>
        <v>0</v>
      </c>
      <c r="I290" s="40">
        <f t="shared" ca="1" si="8"/>
        <v>0</v>
      </c>
      <c r="J290" s="40">
        <f t="shared" ca="1" si="9"/>
        <v>0</v>
      </c>
    </row>
    <row r="291" spans="2:10">
      <c r="B291" s="85">
        <f>Brukerregistrering!C290</f>
        <v>0</v>
      </c>
      <c r="C291" s="38">
        <f>Brukerregistrering!H290</f>
        <v>0</v>
      </c>
      <c r="D291" s="41">
        <f ca="1">IFERROR(INDEX('brukerregistrering-støtteark'!$N$5:$N$21,MATCH(Brukerregistrering!I290,'brukerregistrering-støtteark'!$M$5:$M$21,0)),0)*Brukerregistrering!O290</f>
        <v>0</v>
      </c>
      <c r="E291" s="39">
        <f ca="1">IFERROR(INDEX('brukerregistrering-støtteark'!$N$5:$N$21,MATCH(Brukerregistrering!J290,'brukerregistrering-støtteark'!$M$5:$M$21,0)),0)*Brukerregistrering!O290</f>
        <v>0</v>
      </c>
      <c r="F291" s="39">
        <f ca="1">IFERROR(INDEX('brukerregistrering-støtteark'!$N$5:$N$21,MATCH(Brukerregistrering!K290,'brukerregistrering-støtteark'!$M$5:$M$21,0)),0)*Brukerregistrering!O290</f>
        <v>0</v>
      </c>
      <c r="G291" s="39">
        <f ca="1">IFERROR(INDEX('brukerregistrering-støtteark'!$N$5:$N$21,MATCH(Brukerregistrering!L290,'brukerregistrering-støtteark'!$M$5:$M$21,0)),0)*Brukerregistrering!O290</f>
        <v>0</v>
      </c>
      <c r="H291" s="39">
        <f ca="1">IFERROR(INDEX('brukerregistrering-støtteark'!$N$5:$N$21,MATCH(Brukerregistrering!M290,'brukerregistrering-støtteark'!$M$5:$M$21,0)),0)*Brukerregistrering!O290</f>
        <v>0</v>
      </c>
      <c r="I291" s="40">
        <f t="shared" ca="1" si="8"/>
        <v>0</v>
      </c>
      <c r="J291" s="40">
        <f t="shared" ca="1" si="9"/>
        <v>0</v>
      </c>
    </row>
    <row r="292" spans="2:10">
      <c r="B292" s="85">
        <f>Brukerregistrering!C291</f>
        <v>0</v>
      </c>
      <c r="C292" s="38">
        <f>Brukerregistrering!H291</f>
        <v>0</v>
      </c>
      <c r="D292" s="41">
        <f ca="1">IFERROR(INDEX('brukerregistrering-støtteark'!$N$5:$N$21,MATCH(Brukerregistrering!I291,'brukerregistrering-støtteark'!$M$5:$M$21,0)),0)*Brukerregistrering!O291</f>
        <v>0</v>
      </c>
      <c r="E292" s="39">
        <f ca="1">IFERROR(INDEX('brukerregistrering-støtteark'!$N$5:$N$21,MATCH(Brukerregistrering!J291,'brukerregistrering-støtteark'!$M$5:$M$21,0)),0)*Brukerregistrering!O291</f>
        <v>0</v>
      </c>
      <c r="F292" s="39">
        <f ca="1">IFERROR(INDEX('brukerregistrering-støtteark'!$N$5:$N$21,MATCH(Brukerregistrering!K291,'brukerregistrering-støtteark'!$M$5:$M$21,0)),0)*Brukerregistrering!O291</f>
        <v>0</v>
      </c>
      <c r="G292" s="39">
        <f ca="1">IFERROR(INDEX('brukerregistrering-støtteark'!$N$5:$N$21,MATCH(Brukerregistrering!L291,'brukerregistrering-støtteark'!$M$5:$M$21,0)),0)*Brukerregistrering!O291</f>
        <v>0</v>
      </c>
      <c r="H292" s="39">
        <f ca="1">IFERROR(INDEX('brukerregistrering-støtteark'!$N$5:$N$21,MATCH(Brukerregistrering!M291,'brukerregistrering-støtteark'!$M$5:$M$21,0)),0)*Brukerregistrering!O291</f>
        <v>0</v>
      </c>
      <c r="I292" s="40">
        <f t="shared" ca="1" si="8"/>
        <v>0</v>
      </c>
      <c r="J292" s="40">
        <f t="shared" ca="1" si="9"/>
        <v>0</v>
      </c>
    </row>
    <row r="293" spans="2:10">
      <c r="B293" s="85">
        <f>Brukerregistrering!C292</f>
        <v>0</v>
      </c>
      <c r="C293" s="38">
        <f>Brukerregistrering!H292</f>
        <v>0</v>
      </c>
      <c r="D293" s="41">
        <f ca="1">IFERROR(INDEX('brukerregistrering-støtteark'!$N$5:$N$21,MATCH(Brukerregistrering!I292,'brukerregistrering-støtteark'!$M$5:$M$21,0)),0)*Brukerregistrering!O292</f>
        <v>0</v>
      </c>
      <c r="E293" s="39">
        <f ca="1">IFERROR(INDEX('brukerregistrering-støtteark'!$N$5:$N$21,MATCH(Brukerregistrering!J292,'brukerregistrering-støtteark'!$M$5:$M$21,0)),0)*Brukerregistrering!O292</f>
        <v>0</v>
      </c>
      <c r="F293" s="39">
        <f ca="1">IFERROR(INDEX('brukerregistrering-støtteark'!$N$5:$N$21,MATCH(Brukerregistrering!K292,'brukerregistrering-støtteark'!$M$5:$M$21,0)),0)*Brukerregistrering!O292</f>
        <v>0</v>
      </c>
      <c r="G293" s="39">
        <f ca="1">IFERROR(INDEX('brukerregistrering-støtteark'!$N$5:$N$21,MATCH(Brukerregistrering!L292,'brukerregistrering-støtteark'!$M$5:$M$21,0)),0)*Brukerregistrering!O292</f>
        <v>0</v>
      </c>
      <c r="H293" s="39">
        <f ca="1">IFERROR(INDEX('brukerregistrering-støtteark'!$N$5:$N$21,MATCH(Brukerregistrering!M292,'brukerregistrering-støtteark'!$M$5:$M$21,0)),0)*Brukerregistrering!O292</f>
        <v>0</v>
      </c>
      <c r="I293" s="40">
        <f t="shared" ca="1" si="8"/>
        <v>0</v>
      </c>
      <c r="J293" s="40">
        <f t="shared" ca="1" si="9"/>
        <v>0</v>
      </c>
    </row>
    <row r="294" spans="2:10">
      <c r="B294" s="85">
        <f>Brukerregistrering!C293</f>
        <v>0</v>
      </c>
      <c r="C294" s="38">
        <f>Brukerregistrering!H293</f>
        <v>0</v>
      </c>
      <c r="D294" s="41">
        <f ca="1">IFERROR(INDEX('brukerregistrering-støtteark'!$N$5:$N$21,MATCH(Brukerregistrering!I293,'brukerregistrering-støtteark'!$M$5:$M$21,0)),0)*Brukerregistrering!O293</f>
        <v>0</v>
      </c>
      <c r="E294" s="39">
        <f ca="1">IFERROR(INDEX('brukerregistrering-støtteark'!$N$5:$N$21,MATCH(Brukerregistrering!J293,'brukerregistrering-støtteark'!$M$5:$M$21,0)),0)*Brukerregistrering!O293</f>
        <v>0</v>
      </c>
      <c r="F294" s="39">
        <f ca="1">IFERROR(INDEX('brukerregistrering-støtteark'!$N$5:$N$21,MATCH(Brukerregistrering!K293,'brukerregistrering-støtteark'!$M$5:$M$21,0)),0)*Brukerregistrering!O293</f>
        <v>0</v>
      </c>
      <c r="G294" s="39">
        <f ca="1">IFERROR(INDEX('brukerregistrering-støtteark'!$N$5:$N$21,MATCH(Brukerregistrering!L293,'brukerregistrering-støtteark'!$M$5:$M$21,0)),0)*Brukerregistrering!O293</f>
        <v>0</v>
      </c>
      <c r="H294" s="39">
        <f ca="1">IFERROR(INDEX('brukerregistrering-støtteark'!$N$5:$N$21,MATCH(Brukerregistrering!M293,'brukerregistrering-støtteark'!$M$5:$M$21,0)),0)*Brukerregistrering!O293</f>
        <v>0</v>
      </c>
      <c r="I294" s="40">
        <f t="shared" ca="1" si="8"/>
        <v>0</v>
      </c>
      <c r="J294" s="40">
        <f t="shared" ca="1" si="9"/>
        <v>0</v>
      </c>
    </row>
    <row r="295" spans="2:10">
      <c r="B295" s="85">
        <f>Brukerregistrering!C294</f>
        <v>0</v>
      </c>
      <c r="C295" s="38">
        <f>Brukerregistrering!H294</f>
        <v>0</v>
      </c>
      <c r="D295" s="41">
        <f ca="1">IFERROR(INDEX('brukerregistrering-støtteark'!$N$5:$N$21,MATCH(Brukerregistrering!I294,'brukerregistrering-støtteark'!$M$5:$M$21,0)),0)*Brukerregistrering!O294</f>
        <v>0</v>
      </c>
      <c r="E295" s="39">
        <f ca="1">IFERROR(INDEX('brukerregistrering-støtteark'!$N$5:$N$21,MATCH(Brukerregistrering!J294,'brukerregistrering-støtteark'!$M$5:$M$21,0)),0)*Brukerregistrering!O294</f>
        <v>0</v>
      </c>
      <c r="F295" s="39">
        <f ca="1">IFERROR(INDEX('brukerregistrering-støtteark'!$N$5:$N$21,MATCH(Brukerregistrering!K294,'brukerregistrering-støtteark'!$M$5:$M$21,0)),0)*Brukerregistrering!O294</f>
        <v>0</v>
      </c>
      <c r="G295" s="39">
        <f ca="1">IFERROR(INDEX('brukerregistrering-støtteark'!$N$5:$N$21,MATCH(Brukerregistrering!L294,'brukerregistrering-støtteark'!$M$5:$M$21,0)),0)*Brukerregistrering!O294</f>
        <v>0</v>
      </c>
      <c r="H295" s="39">
        <f ca="1">IFERROR(INDEX('brukerregistrering-støtteark'!$N$5:$N$21,MATCH(Brukerregistrering!M294,'brukerregistrering-støtteark'!$M$5:$M$21,0)),0)*Brukerregistrering!O294</f>
        <v>0</v>
      </c>
      <c r="I295" s="40">
        <f t="shared" ca="1" si="8"/>
        <v>0</v>
      </c>
      <c r="J295" s="40">
        <f t="shared" ca="1" si="9"/>
        <v>0</v>
      </c>
    </row>
    <row r="296" spans="2:10">
      <c r="B296" s="85">
        <f>Brukerregistrering!C295</f>
        <v>0</v>
      </c>
      <c r="C296" s="38">
        <f>Brukerregistrering!H295</f>
        <v>0</v>
      </c>
      <c r="D296" s="41">
        <f ca="1">IFERROR(INDEX('brukerregistrering-støtteark'!$N$5:$N$21,MATCH(Brukerregistrering!I295,'brukerregistrering-støtteark'!$M$5:$M$21,0)),0)*Brukerregistrering!O295</f>
        <v>0</v>
      </c>
      <c r="E296" s="39">
        <f ca="1">IFERROR(INDEX('brukerregistrering-støtteark'!$N$5:$N$21,MATCH(Brukerregistrering!J295,'brukerregistrering-støtteark'!$M$5:$M$21,0)),0)*Brukerregistrering!O295</f>
        <v>0</v>
      </c>
      <c r="F296" s="39">
        <f ca="1">IFERROR(INDEX('brukerregistrering-støtteark'!$N$5:$N$21,MATCH(Brukerregistrering!K295,'brukerregistrering-støtteark'!$M$5:$M$21,0)),0)*Brukerregistrering!O295</f>
        <v>0</v>
      </c>
      <c r="G296" s="39">
        <f ca="1">IFERROR(INDEX('brukerregistrering-støtteark'!$N$5:$N$21,MATCH(Brukerregistrering!L295,'brukerregistrering-støtteark'!$M$5:$M$21,0)),0)*Brukerregistrering!O295</f>
        <v>0</v>
      </c>
      <c r="H296" s="39">
        <f ca="1">IFERROR(INDEX('brukerregistrering-støtteark'!$N$5:$N$21,MATCH(Brukerregistrering!M295,'brukerregistrering-støtteark'!$M$5:$M$21,0)),0)*Brukerregistrering!O295</f>
        <v>0</v>
      </c>
      <c r="I296" s="40">
        <f t="shared" ca="1" si="8"/>
        <v>0</v>
      </c>
      <c r="J296" s="40">
        <f t="shared" ca="1" si="9"/>
        <v>0</v>
      </c>
    </row>
    <row r="297" spans="2:10">
      <c r="B297" s="85">
        <f>Brukerregistrering!C296</f>
        <v>0</v>
      </c>
      <c r="C297" s="38">
        <f>Brukerregistrering!H296</f>
        <v>0</v>
      </c>
      <c r="D297" s="41">
        <f ca="1">IFERROR(INDEX('brukerregistrering-støtteark'!$N$5:$N$21,MATCH(Brukerregistrering!I296,'brukerregistrering-støtteark'!$M$5:$M$21,0)),0)*Brukerregistrering!O296</f>
        <v>0</v>
      </c>
      <c r="E297" s="39">
        <f ca="1">IFERROR(INDEX('brukerregistrering-støtteark'!$N$5:$N$21,MATCH(Brukerregistrering!J296,'brukerregistrering-støtteark'!$M$5:$M$21,0)),0)*Brukerregistrering!O296</f>
        <v>0</v>
      </c>
      <c r="F297" s="39">
        <f ca="1">IFERROR(INDEX('brukerregistrering-støtteark'!$N$5:$N$21,MATCH(Brukerregistrering!K296,'brukerregistrering-støtteark'!$M$5:$M$21,0)),0)*Brukerregistrering!O296</f>
        <v>0</v>
      </c>
      <c r="G297" s="39">
        <f ca="1">IFERROR(INDEX('brukerregistrering-støtteark'!$N$5:$N$21,MATCH(Brukerregistrering!L296,'brukerregistrering-støtteark'!$M$5:$M$21,0)),0)*Brukerregistrering!O296</f>
        <v>0</v>
      </c>
      <c r="H297" s="39">
        <f ca="1">IFERROR(INDEX('brukerregistrering-støtteark'!$N$5:$N$21,MATCH(Brukerregistrering!M296,'brukerregistrering-støtteark'!$M$5:$M$21,0)),0)*Brukerregistrering!O296</f>
        <v>0</v>
      </c>
      <c r="I297" s="40">
        <f t="shared" ca="1" si="8"/>
        <v>0</v>
      </c>
      <c r="J297" s="40">
        <f t="shared" ca="1" si="9"/>
        <v>0</v>
      </c>
    </row>
    <row r="298" spans="2:10">
      <c r="B298" s="85">
        <f>Brukerregistrering!C297</f>
        <v>0</v>
      </c>
      <c r="C298" s="38">
        <f>Brukerregistrering!H297</f>
        <v>0</v>
      </c>
      <c r="D298" s="41">
        <f ca="1">IFERROR(INDEX('brukerregistrering-støtteark'!$N$5:$N$21,MATCH(Brukerregistrering!I297,'brukerregistrering-støtteark'!$M$5:$M$21,0)),0)*Brukerregistrering!O297</f>
        <v>0</v>
      </c>
      <c r="E298" s="39">
        <f ca="1">IFERROR(INDEX('brukerregistrering-støtteark'!$N$5:$N$21,MATCH(Brukerregistrering!J297,'brukerregistrering-støtteark'!$M$5:$M$21,0)),0)*Brukerregistrering!O297</f>
        <v>0</v>
      </c>
      <c r="F298" s="39">
        <f ca="1">IFERROR(INDEX('brukerregistrering-støtteark'!$N$5:$N$21,MATCH(Brukerregistrering!K297,'brukerregistrering-støtteark'!$M$5:$M$21,0)),0)*Brukerregistrering!O297</f>
        <v>0</v>
      </c>
      <c r="G298" s="39">
        <f ca="1">IFERROR(INDEX('brukerregistrering-støtteark'!$N$5:$N$21,MATCH(Brukerregistrering!L297,'brukerregistrering-støtteark'!$M$5:$M$21,0)),0)*Brukerregistrering!O297</f>
        <v>0</v>
      </c>
      <c r="H298" s="39">
        <f ca="1">IFERROR(INDEX('brukerregistrering-støtteark'!$N$5:$N$21,MATCH(Brukerregistrering!M297,'brukerregistrering-støtteark'!$M$5:$M$21,0)),0)*Brukerregistrering!O297</f>
        <v>0</v>
      </c>
      <c r="I298" s="40">
        <f t="shared" ca="1" si="8"/>
        <v>0</v>
      </c>
      <c r="J298" s="40">
        <f t="shared" ca="1" si="9"/>
        <v>0</v>
      </c>
    </row>
    <row r="299" spans="2:10">
      <c r="B299" s="85">
        <f>Brukerregistrering!C298</f>
        <v>0</v>
      </c>
      <c r="C299" s="38">
        <f>Brukerregistrering!H298</f>
        <v>0</v>
      </c>
      <c r="D299" s="41">
        <f ca="1">IFERROR(INDEX('brukerregistrering-støtteark'!$N$5:$N$21,MATCH(Brukerregistrering!I298,'brukerregistrering-støtteark'!$M$5:$M$21,0)),0)*Brukerregistrering!O298</f>
        <v>0</v>
      </c>
      <c r="E299" s="39">
        <f ca="1">IFERROR(INDEX('brukerregistrering-støtteark'!$N$5:$N$21,MATCH(Brukerregistrering!J298,'brukerregistrering-støtteark'!$M$5:$M$21,0)),0)*Brukerregistrering!O298</f>
        <v>0</v>
      </c>
      <c r="F299" s="39">
        <f ca="1">IFERROR(INDEX('brukerregistrering-støtteark'!$N$5:$N$21,MATCH(Brukerregistrering!K298,'brukerregistrering-støtteark'!$M$5:$M$21,0)),0)*Brukerregistrering!O298</f>
        <v>0</v>
      </c>
      <c r="G299" s="39">
        <f ca="1">IFERROR(INDEX('brukerregistrering-støtteark'!$N$5:$N$21,MATCH(Brukerregistrering!L298,'brukerregistrering-støtteark'!$M$5:$M$21,0)),0)*Brukerregistrering!O298</f>
        <v>0</v>
      </c>
      <c r="H299" s="39">
        <f ca="1">IFERROR(INDEX('brukerregistrering-støtteark'!$N$5:$N$21,MATCH(Brukerregistrering!M298,'brukerregistrering-støtteark'!$M$5:$M$21,0)),0)*Brukerregistrering!O298</f>
        <v>0</v>
      </c>
      <c r="I299" s="40">
        <f t="shared" ca="1" si="8"/>
        <v>0</v>
      </c>
      <c r="J299" s="40">
        <f t="shared" ca="1" si="9"/>
        <v>0</v>
      </c>
    </row>
    <row r="300" spans="2:10">
      <c r="B300" s="85">
        <f>Brukerregistrering!C299</f>
        <v>0</v>
      </c>
      <c r="C300" s="38">
        <f>Brukerregistrering!H299</f>
        <v>0</v>
      </c>
      <c r="D300" s="41">
        <f ca="1">IFERROR(INDEX('brukerregistrering-støtteark'!$N$5:$N$21,MATCH(Brukerregistrering!I299,'brukerregistrering-støtteark'!$M$5:$M$21,0)),0)*Brukerregistrering!O299</f>
        <v>0</v>
      </c>
      <c r="E300" s="39">
        <f ca="1">IFERROR(INDEX('brukerregistrering-støtteark'!$N$5:$N$21,MATCH(Brukerregistrering!J299,'brukerregistrering-støtteark'!$M$5:$M$21,0)),0)*Brukerregistrering!O299</f>
        <v>0</v>
      </c>
      <c r="F300" s="39">
        <f ca="1">IFERROR(INDEX('brukerregistrering-støtteark'!$N$5:$N$21,MATCH(Brukerregistrering!K299,'brukerregistrering-støtteark'!$M$5:$M$21,0)),0)*Brukerregistrering!O299</f>
        <v>0</v>
      </c>
      <c r="G300" s="39">
        <f ca="1">IFERROR(INDEX('brukerregistrering-støtteark'!$N$5:$N$21,MATCH(Brukerregistrering!L299,'brukerregistrering-støtteark'!$M$5:$M$21,0)),0)*Brukerregistrering!O299</f>
        <v>0</v>
      </c>
      <c r="H300" s="39">
        <f ca="1">IFERROR(INDEX('brukerregistrering-støtteark'!$N$5:$N$21,MATCH(Brukerregistrering!M299,'brukerregistrering-støtteark'!$M$5:$M$21,0)),0)*Brukerregistrering!O299</f>
        <v>0</v>
      </c>
      <c r="I300" s="40">
        <f t="shared" ca="1" si="8"/>
        <v>0</v>
      </c>
      <c r="J300" s="40">
        <f t="shared" ca="1" si="9"/>
        <v>0</v>
      </c>
    </row>
    <row r="301" spans="2:10">
      <c r="B301" s="85">
        <f>Brukerregistrering!C300</f>
        <v>0</v>
      </c>
      <c r="C301" s="38">
        <f>Brukerregistrering!H300</f>
        <v>0</v>
      </c>
      <c r="D301" s="41">
        <f ca="1">IFERROR(INDEX('brukerregistrering-støtteark'!$N$5:$N$21,MATCH(Brukerregistrering!I300,'brukerregistrering-støtteark'!$M$5:$M$21,0)),0)*Brukerregistrering!O300</f>
        <v>0</v>
      </c>
      <c r="E301" s="39">
        <f ca="1">IFERROR(INDEX('brukerregistrering-støtteark'!$N$5:$N$21,MATCH(Brukerregistrering!J300,'brukerregistrering-støtteark'!$M$5:$M$21,0)),0)*Brukerregistrering!O300</f>
        <v>0</v>
      </c>
      <c r="F301" s="39">
        <f ca="1">IFERROR(INDEX('brukerregistrering-støtteark'!$N$5:$N$21,MATCH(Brukerregistrering!K300,'brukerregistrering-støtteark'!$M$5:$M$21,0)),0)*Brukerregistrering!O300</f>
        <v>0</v>
      </c>
      <c r="G301" s="39">
        <f ca="1">IFERROR(INDEX('brukerregistrering-støtteark'!$N$5:$N$21,MATCH(Brukerregistrering!L300,'brukerregistrering-støtteark'!$M$5:$M$21,0)),0)*Brukerregistrering!O300</f>
        <v>0</v>
      </c>
      <c r="H301" s="39">
        <f ca="1">IFERROR(INDEX('brukerregistrering-støtteark'!$N$5:$N$21,MATCH(Brukerregistrering!M300,'brukerregistrering-støtteark'!$M$5:$M$21,0)),0)*Brukerregistrering!O300</f>
        <v>0</v>
      </c>
      <c r="I301" s="40">
        <f t="shared" ca="1" si="8"/>
        <v>0</v>
      </c>
      <c r="J301" s="40">
        <f t="shared" ca="1" si="9"/>
        <v>0</v>
      </c>
    </row>
    <row r="302" spans="2:10">
      <c r="B302" s="85">
        <f>Brukerregistrering!C301</f>
        <v>0</v>
      </c>
      <c r="C302" s="38">
        <f>Brukerregistrering!H301</f>
        <v>0</v>
      </c>
      <c r="D302" s="41">
        <f ca="1">IFERROR(INDEX('brukerregistrering-støtteark'!$N$5:$N$21,MATCH(Brukerregistrering!I301,'brukerregistrering-støtteark'!$M$5:$M$21,0)),0)*Brukerregistrering!O301</f>
        <v>0</v>
      </c>
      <c r="E302" s="39">
        <f ca="1">IFERROR(INDEX('brukerregistrering-støtteark'!$N$5:$N$21,MATCH(Brukerregistrering!J301,'brukerregistrering-støtteark'!$M$5:$M$21,0)),0)*Brukerregistrering!O301</f>
        <v>0</v>
      </c>
      <c r="F302" s="39">
        <f ca="1">IFERROR(INDEX('brukerregistrering-støtteark'!$N$5:$N$21,MATCH(Brukerregistrering!K301,'brukerregistrering-støtteark'!$M$5:$M$21,0)),0)*Brukerregistrering!O301</f>
        <v>0</v>
      </c>
      <c r="G302" s="39">
        <f ca="1">IFERROR(INDEX('brukerregistrering-støtteark'!$N$5:$N$21,MATCH(Brukerregistrering!L301,'brukerregistrering-støtteark'!$M$5:$M$21,0)),0)*Brukerregistrering!O301</f>
        <v>0</v>
      </c>
      <c r="H302" s="39">
        <f ca="1">IFERROR(INDEX('brukerregistrering-støtteark'!$N$5:$N$21,MATCH(Brukerregistrering!M301,'brukerregistrering-støtteark'!$M$5:$M$21,0)),0)*Brukerregistrering!O301</f>
        <v>0</v>
      </c>
      <c r="I302" s="40">
        <f t="shared" ca="1" si="8"/>
        <v>0</v>
      </c>
      <c r="J302" s="40">
        <f t="shared" ca="1" si="9"/>
        <v>0</v>
      </c>
    </row>
    <row r="303" spans="2:10">
      <c r="D303"/>
      <c r="E303"/>
      <c r="F303"/>
      <c r="G303"/>
      <c r="H303"/>
      <c r="I303"/>
    </row>
    <row r="304" spans="2:10">
      <c r="D304"/>
      <c r="E304"/>
      <c r="F304"/>
      <c r="G304"/>
      <c r="H304"/>
      <c r="I304"/>
    </row>
    <row r="305" customFormat="1"/>
    <row r="306" customFormat="1"/>
    <row r="307" customFormat="1"/>
    <row r="308" customFormat="1"/>
    <row r="309" customFormat="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customFormat="1" hidden="1"/>
    <row r="386" customFormat="1" hidden="1"/>
    <row r="387" customFormat="1" hidden="1"/>
    <row r="388" customFormat="1" hidden="1"/>
    <row r="389" customFormat="1" hidden="1"/>
    <row r="390" customFormat="1" hidden="1"/>
    <row r="391" customFormat="1" hidden="1"/>
    <row r="392" customFormat="1" hidden="1"/>
    <row r="393" customFormat="1" hidden="1"/>
    <row r="394" customFormat="1" hidden="1"/>
    <row r="395" customFormat="1" hidden="1"/>
    <row r="396" customFormat="1" hidden="1"/>
    <row r="397" customFormat="1" hidden="1"/>
    <row r="398" customFormat="1" hidden="1"/>
    <row r="399" customFormat="1" hidden="1"/>
    <row r="400" customFormat="1" hidden="1"/>
    <row r="401" customFormat="1" hidden="1"/>
    <row r="402" customFormat="1" hidden="1"/>
    <row r="403" customFormat="1" hidden="1"/>
    <row r="404" customFormat="1" hidden="1"/>
    <row r="405" customFormat="1" hidden="1"/>
    <row r="406" customFormat="1" hidden="1"/>
    <row r="407" customFormat="1" hidden="1"/>
    <row r="408" customFormat="1" hidden="1"/>
    <row r="409" customFormat="1" hidden="1"/>
    <row r="410" customFormat="1" hidden="1"/>
    <row r="411" customFormat="1" hidden="1"/>
    <row r="412" customFormat="1" hidden="1"/>
    <row r="413" customFormat="1" hidden="1"/>
    <row r="414" customFormat="1" hidden="1"/>
    <row r="415" customFormat="1" hidden="1"/>
    <row r="416" customFormat="1" hidden="1"/>
    <row r="417" customFormat="1" hidden="1"/>
    <row r="418" customFormat="1" hidden="1"/>
    <row r="419" customFormat="1" hidden="1"/>
    <row r="420" customFormat="1" hidden="1"/>
    <row r="421" customFormat="1" hidden="1"/>
    <row r="422" customFormat="1" hidden="1"/>
    <row r="423" customFormat="1" hidden="1"/>
    <row r="424" customFormat="1" hidden="1"/>
    <row r="425" customFormat="1" hidden="1"/>
    <row r="426" customFormat="1" hidden="1"/>
    <row r="427" customFormat="1" hidden="1"/>
    <row r="428" customFormat="1" hidden="1"/>
    <row r="429" customFormat="1" hidden="1"/>
    <row r="430" customFormat="1" hidden="1"/>
    <row r="431" customFormat="1" hidden="1"/>
    <row r="432" customFormat="1" hidden="1"/>
    <row r="433" customFormat="1" hidden="1"/>
    <row r="434" customFormat="1" hidden="1"/>
    <row r="435" customFormat="1" hidden="1"/>
    <row r="436" customFormat="1" hidden="1"/>
    <row r="437" customFormat="1" hidden="1"/>
    <row r="438" customFormat="1" hidden="1"/>
    <row r="439" customFormat="1" hidden="1"/>
    <row r="440" customFormat="1" hidden="1"/>
    <row r="441" customFormat="1" hidden="1"/>
    <row r="442" customFormat="1" hidden="1"/>
    <row r="443" customFormat="1" hidden="1"/>
    <row r="444" customFormat="1" hidden="1"/>
    <row r="445" customFormat="1" hidden="1"/>
    <row r="446" customFormat="1" hidden="1"/>
    <row r="447" customFormat="1" hidden="1"/>
    <row r="448" customFormat="1" hidden="1"/>
    <row r="449" customFormat="1" hidden="1"/>
    <row r="450" customFormat="1" hidden="1"/>
    <row r="451" customFormat="1" hidden="1"/>
    <row r="452" customFormat="1" hidden="1"/>
    <row r="453" customFormat="1" hidden="1"/>
    <row r="454" customFormat="1" hidden="1"/>
    <row r="455" customFormat="1" hidden="1"/>
    <row r="456" customFormat="1" hidden="1"/>
    <row r="457" customFormat="1" hidden="1"/>
    <row r="458" customFormat="1" hidden="1"/>
    <row r="459" customFormat="1" hidden="1"/>
    <row r="460" customFormat="1" hidden="1"/>
    <row r="461" customFormat="1" hidden="1"/>
    <row r="462" customFormat="1" hidden="1"/>
    <row r="463" customFormat="1" hidden="1"/>
    <row r="464" customFormat="1" hidden="1"/>
    <row r="465" customFormat="1" hidden="1"/>
    <row r="466" customFormat="1" hidden="1"/>
    <row r="467" customFormat="1" hidden="1"/>
    <row r="468" customFormat="1" hidden="1"/>
    <row r="469" customFormat="1" hidden="1"/>
    <row r="470" customFormat="1" hidden="1"/>
    <row r="471" customFormat="1" hidden="1"/>
    <row r="472" customFormat="1" hidden="1"/>
    <row r="473" customFormat="1" hidden="1"/>
    <row r="474" customFormat="1" hidden="1"/>
    <row r="475" customFormat="1" hidden="1"/>
    <row r="476" customFormat="1" hidden="1"/>
    <row r="477" customFormat="1" hidden="1"/>
    <row r="478" customFormat="1" hidden="1"/>
    <row r="479" customFormat="1" hidden="1"/>
    <row r="480" customFormat="1" hidden="1"/>
    <row r="481" customFormat="1" hidden="1"/>
    <row r="482" customFormat="1" hidden="1"/>
    <row r="483" customFormat="1" hidden="1"/>
    <row r="484" customFormat="1" hidden="1"/>
    <row r="485" customFormat="1" hidden="1"/>
    <row r="486" customFormat="1" hidden="1"/>
    <row r="487" customFormat="1" hidden="1"/>
    <row r="488" customFormat="1" hidden="1"/>
    <row r="489" customFormat="1" hidden="1"/>
    <row r="490" customFormat="1" hidden="1"/>
    <row r="491" customFormat="1" hidden="1"/>
    <row r="492" customFormat="1" hidden="1"/>
    <row r="493" customFormat="1" hidden="1"/>
    <row r="494" customFormat="1" hidden="1"/>
    <row r="495" customFormat="1" hidden="1"/>
    <row r="496" customFormat="1" hidden="1"/>
    <row r="497" customFormat="1" hidden="1"/>
    <row r="498" customFormat="1" hidden="1"/>
    <row r="499" customFormat="1" hidden="1"/>
    <row r="500" customFormat="1" hidden="1"/>
    <row r="501" customFormat="1" hidden="1"/>
    <row r="502" customFormat="1" hidden="1"/>
    <row r="503" customFormat="1" hidden="1"/>
    <row r="504" customFormat="1" hidden="1"/>
    <row r="505" customFormat="1" hidden="1"/>
    <row r="506" customFormat="1" hidden="1"/>
    <row r="507" customFormat="1" hidden="1"/>
    <row r="508" customFormat="1" hidden="1"/>
    <row r="509" customFormat="1" hidden="1"/>
    <row r="510" customFormat="1" hidden="1"/>
    <row r="511" customFormat="1" hidden="1"/>
    <row r="512" customFormat="1" hidden="1"/>
    <row r="513" customFormat="1" hidden="1"/>
    <row r="514" customFormat="1" hidden="1"/>
    <row r="515" customFormat="1" hidden="1"/>
    <row r="516" customFormat="1" hidden="1"/>
    <row r="517" customFormat="1" hidden="1"/>
    <row r="518" customFormat="1" hidden="1"/>
    <row r="519" customFormat="1" hidden="1"/>
    <row r="520" customFormat="1" hidden="1"/>
    <row r="521" customFormat="1" hidden="1"/>
    <row r="522" customFormat="1" hidden="1"/>
    <row r="523" customFormat="1" hidden="1"/>
    <row r="524" customFormat="1" hidden="1"/>
    <row r="525" customFormat="1" hidden="1"/>
    <row r="526" customFormat="1" hidden="1"/>
    <row r="527" customFormat="1" hidden="1"/>
    <row r="528" customFormat="1" hidden="1"/>
    <row r="529" customFormat="1" hidden="1"/>
    <row r="530" customFormat="1" hidden="1"/>
    <row r="531" customFormat="1" hidden="1"/>
    <row r="532" customFormat="1" hidden="1"/>
    <row r="533" customFormat="1" hidden="1"/>
    <row r="534" customFormat="1" hidden="1"/>
    <row r="535" customFormat="1" hidden="1"/>
    <row r="536" customFormat="1" hidden="1"/>
    <row r="537" customFormat="1" hidden="1"/>
    <row r="538" customFormat="1" hidden="1"/>
    <row r="539" customFormat="1" hidden="1"/>
    <row r="540" customFormat="1" hidden="1"/>
    <row r="541" customFormat="1" hidden="1"/>
    <row r="542" customFormat="1" hidden="1"/>
    <row r="543" customFormat="1" hidden="1"/>
    <row r="544" customFormat="1" hidden="1"/>
    <row r="545" customFormat="1" hidden="1"/>
    <row r="546" customFormat="1" hidden="1"/>
    <row r="547" customFormat="1" hidden="1"/>
    <row r="548" customFormat="1" hidden="1"/>
    <row r="549" customFormat="1" hidden="1"/>
    <row r="550" customFormat="1" hidden="1"/>
    <row r="551" customFormat="1" hidden="1"/>
    <row r="552" customFormat="1" hidden="1"/>
    <row r="553" customFormat="1" hidden="1"/>
    <row r="554" customFormat="1" hidden="1"/>
    <row r="555" customFormat="1" hidden="1"/>
    <row r="556" customFormat="1" hidden="1"/>
    <row r="557" customFormat="1" hidden="1"/>
    <row r="558" customFormat="1" hidden="1"/>
    <row r="559" customFormat="1" hidden="1"/>
    <row r="560" customFormat="1" hidden="1"/>
    <row r="561" customFormat="1" hidden="1"/>
    <row r="562" customFormat="1" hidden="1"/>
    <row r="563" customFormat="1" hidden="1"/>
    <row r="564" customFormat="1" hidden="1"/>
    <row r="565" customFormat="1" hidden="1"/>
    <row r="566" customFormat="1" hidden="1"/>
    <row r="567" customFormat="1" hidden="1"/>
    <row r="568" customFormat="1" hidden="1"/>
    <row r="569" customFormat="1" hidden="1"/>
    <row r="570" customFormat="1" hidden="1"/>
    <row r="571" customFormat="1" hidden="1"/>
    <row r="572" customFormat="1" hidden="1"/>
    <row r="573" customFormat="1" hidden="1"/>
    <row r="574" customFormat="1" hidden="1"/>
    <row r="575" customFormat="1" hidden="1"/>
    <row r="576" customFormat="1" hidden="1"/>
    <row r="577" customFormat="1" hidden="1"/>
    <row r="578" customFormat="1" hidden="1"/>
    <row r="579" customFormat="1" hidden="1"/>
    <row r="580" customFormat="1" hidden="1"/>
    <row r="581" customFormat="1" hidden="1"/>
    <row r="582" customFormat="1" hidden="1"/>
    <row r="583" customFormat="1" hidden="1"/>
    <row r="584" customFormat="1" hidden="1"/>
    <row r="585" customFormat="1" hidden="1"/>
    <row r="586" customFormat="1" hidden="1"/>
    <row r="587" customFormat="1" hidden="1"/>
    <row r="588" customFormat="1" hidden="1"/>
    <row r="589" customFormat="1" hidden="1"/>
    <row r="590" customFormat="1" hidden="1"/>
    <row r="591" customFormat="1" hidden="1"/>
    <row r="592" customFormat="1" hidden="1"/>
    <row r="593" customFormat="1" hidden="1"/>
    <row r="594" customFormat="1" hidden="1"/>
    <row r="595" customFormat="1" hidden="1"/>
    <row r="596" customFormat="1" hidden="1"/>
    <row r="597" customFormat="1" hidden="1"/>
    <row r="598" customFormat="1" hidden="1"/>
    <row r="599" customFormat="1" hidden="1"/>
    <row r="600" customFormat="1" hidden="1"/>
    <row r="601" customFormat="1" hidden="1"/>
    <row r="602" customFormat="1" hidden="1"/>
    <row r="603" customFormat="1" hidden="1"/>
    <row r="604" customFormat="1" hidden="1"/>
    <row r="605" customFormat="1" hidden="1"/>
    <row r="606" customFormat="1" hidden="1"/>
    <row r="607" customFormat="1" hidden="1"/>
    <row r="608" customFormat="1" hidden="1"/>
    <row r="609" customFormat="1" hidden="1"/>
    <row r="610" customFormat="1" hidden="1"/>
    <row r="611" customFormat="1" hidden="1"/>
    <row r="612" customFormat="1" hidden="1"/>
    <row r="613" customFormat="1" hidden="1"/>
    <row r="614" customFormat="1" hidden="1"/>
    <row r="615" customFormat="1" hidden="1"/>
    <row r="616" customFormat="1" hidden="1"/>
    <row r="617" customFormat="1" hidden="1"/>
    <row r="618" customFormat="1" hidden="1"/>
    <row r="619" customFormat="1" hidden="1"/>
    <row r="620" customFormat="1" hidden="1"/>
    <row r="621" customFormat="1" hidden="1"/>
    <row r="622" customFormat="1" hidden="1"/>
    <row r="623" customFormat="1" hidden="1"/>
    <row r="624" customFormat="1" hidden="1"/>
    <row r="625" customFormat="1" hidden="1"/>
    <row r="626" customFormat="1" hidden="1"/>
    <row r="627" customFormat="1" hidden="1"/>
    <row r="628" customFormat="1" hidden="1"/>
    <row r="629" customFormat="1" hidden="1"/>
    <row r="630" customFormat="1" hidden="1"/>
    <row r="631" customFormat="1" hidden="1"/>
    <row r="632" customFormat="1" hidden="1"/>
    <row r="633" customFormat="1" hidden="1"/>
    <row r="634" customFormat="1" hidden="1"/>
    <row r="635" customFormat="1" hidden="1"/>
    <row r="636" customFormat="1" hidden="1"/>
    <row r="637" customFormat="1" hidden="1"/>
    <row r="638" customFormat="1" hidden="1"/>
    <row r="639" customFormat="1" hidden="1"/>
    <row r="640" customFormat="1" hidden="1"/>
    <row r="641" customFormat="1" hidden="1"/>
    <row r="642" customFormat="1" hidden="1"/>
    <row r="643" customFormat="1" hidden="1"/>
    <row r="644" customFormat="1" hidden="1"/>
    <row r="645" customFormat="1" hidden="1"/>
    <row r="646" customFormat="1" hidden="1"/>
    <row r="647" customFormat="1" hidden="1"/>
    <row r="648" customFormat="1" hidden="1"/>
    <row r="649" customFormat="1" hidden="1"/>
    <row r="650" customFormat="1" hidden="1"/>
    <row r="651" customFormat="1" hidden="1"/>
    <row r="652" customFormat="1" hidden="1"/>
    <row r="653" customFormat="1" hidden="1"/>
    <row r="654" customFormat="1" hidden="1"/>
    <row r="655" customFormat="1" hidden="1"/>
    <row r="656" customFormat="1" hidden="1"/>
    <row r="657" customFormat="1" hidden="1"/>
    <row r="658" customFormat="1" hidden="1"/>
    <row r="659" customFormat="1" hidden="1"/>
    <row r="660" customFormat="1" hidden="1"/>
    <row r="661" customFormat="1" hidden="1"/>
    <row r="662" customFormat="1" hidden="1"/>
    <row r="663" customFormat="1" hidden="1"/>
    <row r="664" customFormat="1" hidden="1"/>
    <row r="665" customFormat="1" hidden="1"/>
    <row r="666" customFormat="1" hidden="1"/>
    <row r="667" customFormat="1" hidden="1"/>
    <row r="668" customFormat="1" hidden="1"/>
    <row r="669" customFormat="1" hidden="1"/>
    <row r="670" customFormat="1" hidden="1"/>
    <row r="671" customFormat="1" hidden="1"/>
    <row r="672" customFormat="1" hidden="1"/>
    <row r="673" customFormat="1" hidden="1"/>
    <row r="674" customFormat="1" hidden="1"/>
    <row r="675" customFormat="1" hidden="1"/>
    <row r="676" customFormat="1" hidden="1"/>
    <row r="677" customFormat="1" hidden="1"/>
    <row r="678" customFormat="1" hidden="1"/>
    <row r="679" customFormat="1" hidden="1"/>
    <row r="680" customFormat="1" hidden="1"/>
    <row r="681" customFormat="1" hidden="1"/>
    <row r="682" customFormat="1" hidden="1"/>
    <row r="683" customFormat="1" hidden="1"/>
    <row r="684" customFormat="1" hidden="1"/>
    <row r="685" customFormat="1" hidden="1"/>
    <row r="686" customFormat="1" hidden="1"/>
    <row r="687" customFormat="1" hidden="1"/>
    <row r="688" customFormat="1" hidden="1"/>
    <row r="689" customFormat="1" hidden="1"/>
    <row r="690" customFormat="1" hidden="1"/>
    <row r="691" customFormat="1" hidden="1"/>
    <row r="692" customFormat="1" hidden="1"/>
    <row r="693" customFormat="1" hidden="1"/>
    <row r="694" customFormat="1" hidden="1"/>
    <row r="695" customFormat="1" hidden="1"/>
    <row r="696" customFormat="1" hidden="1"/>
    <row r="697" customFormat="1" hidden="1"/>
    <row r="698" customFormat="1" hidden="1"/>
    <row r="699" customFormat="1" hidden="1"/>
    <row r="700" customFormat="1" hidden="1"/>
    <row r="701" customFormat="1" hidden="1"/>
    <row r="702" customFormat="1" hidden="1"/>
    <row r="703" customFormat="1" hidden="1"/>
    <row r="704" customFormat="1" hidden="1"/>
    <row r="705" customFormat="1" hidden="1"/>
    <row r="706" customFormat="1" hidden="1"/>
    <row r="707" customFormat="1" hidden="1"/>
    <row r="708" customFormat="1" hidden="1"/>
    <row r="709" customFormat="1" hidden="1"/>
    <row r="710" customFormat="1" hidden="1"/>
    <row r="711" customFormat="1" hidden="1"/>
    <row r="712" customFormat="1" hidden="1"/>
    <row r="713" customFormat="1" hidden="1"/>
    <row r="714" customFormat="1" hidden="1"/>
    <row r="715" customFormat="1" hidden="1"/>
    <row r="716" customFormat="1" hidden="1"/>
    <row r="717" customFormat="1" hidden="1"/>
    <row r="718" customFormat="1" hidden="1"/>
    <row r="719" customFormat="1" hidden="1"/>
    <row r="720" customFormat="1" hidden="1"/>
    <row r="721" customFormat="1" hidden="1"/>
    <row r="722" customFormat="1" hidden="1"/>
    <row r="723" customFormat="1" hidden="1"/>
    <row r="724" customFormat="1" hidden="1"/>
    <row r="725" customFormat="1" hidden="1"/>
    <row r="726" customFormat="1" hidden="1"/>
    <row r="727" customFormat="1" hidden="1"/>
    <row r="728" customFormat="1" hidden="1"/>
    <row r="729" customFormat="1" hidden="1"/>
    <row r="730" customFormat="1" hidden="1"/>
    <row r="731" customFormat="1" hidden="1"/>
    <row r="732" customFormat="1" hidden="1"/>
    <row r="733" customFormat="1" hidden="1"/>
    <row r="734" customFormat="1" hidden="1"/>
    <row r="735" customFormat="1" hidden="1"/>
    <row r="736" customFormat="1" hidden="1"/>
    <row r="737" customFormat="1" hidden="1"/>
    <row r="738" customFormat="1" hidden="1"/>
    <row r="739" customFormat="1" hidden="1"/>
    <row r="740" customFormat="1" hidden="1"/>
    <row r="741" customFormat="1" hidden="1"/>
    <row r="742" customFormat="1" hidden="1"/>
    <row r="743" customFormat="1" hidden="1"/>
    <row r="744" customFormat="1" hidden="1"/>
    <row r="745" customFormat="1" hidden="1"/>
    <row r="746" customFormat="1" hidden="1"/>
    <row r="747" customFormat="1" hidden="1"/>
    <row r="748" customFormat="1" hidden="1"/>
    <row r="749" customFormat="1" hidden="1"/>
    <row r="750" customFormat="1" hidden="1"/>
    <row r="751" customFormat="1" hidden="1"/>
    <row r="752" customFormat="1" hidden="1"/>
    <row r="753" customFormat="1" hidden="1"/>
    <row r="754" customFormat="1" hidden="1"/>
    <row r="755" customFormat="1" hidden="1"/>
    <row r="756" customFormat="1" hidden="1"/>
    <row r="757" customFormat="1" hidden="1"/>
    <row r="758" customFormat="1" hidden="1"/>
    <row r="759" customFormat="1" hidden="1"/>
    <row r="760" customFormat="1" hidden="1"/>
    <row r="761" customFormat="1" hidden="1"/>
    <row r="762" customFormat="1" hidden="1"/>
    <row r="763" customFormat="1" hidden="1"/>
    <row r="764" customFormat="1" hidden="1"/>
    <row r="765" customFormat="1" hidden="1"/>
    <row r="766" customFormat="1" hidden="1"/>
    <row r="767" customFormat="1" hidden="1"/>
    <row r="768" customFormat="1" hidden="1"/>
    <row r="769" customFormat="1" hidden="1"/>
    <row r="770" customFormat="1" hidden="1"/>
    <row r="771" customFormat="1" hidden="1"/>
    <row r="772" customFormat="1" hidden="1"/>
    <row r="773" customFormat="1" hidden="1"/>
    <row r="774" customFormat="1" hidden="1"/>
    <row r="775" customFormat="1" hidden="1"/>
    <row r="776" customFormat="1" hidden="1"/>
    <row r="777" customFormat="1" hidden="1"/>
    <row r="778" customFormat="1" hidden="1"/>
    <row r="779" customFormat="1" hidden="1"/>
    <row r="780" customFormat="1" hidden="1"/>
    <row r="781" customFormat="1" hidden="1"/>
    <row r="782" customFormat="1" hidden="1"/>
    <row r="783" customFormat="1" hidden="1"/>
    <row r="784" customFormat="1" hidden="1"/>
    <row r="785" customFormat="1" hidden="1"/>
    <row r="786" customFormat="1" hidden="1"/>
    <row r="787" customFormat="1" hidden="1"/>
    <row r="788" customFormat="1" hidden="1"/>
    <row r="789" customFormat="1" hidden="1"/>
    <row r="790" customFormat="1" hidden="1"/>
    <row r="791" customFormat="1" hidden="1"/>
    <row r="792" customFormat="1" hidden="1"/>
    <row r="793" customFormat="1" hidden="1"/>
    <row r="794" customFormat="1" hidden="1"/>
    <row r="795" customFormat="1" hidden="1"/>
    <row r="796" customFormat="1" hidden="1"/>
    <row r="797" customFormat="1" hidden="1"/>
    <row r="798" customFormat="1" hidden="1"/>
    <row r="799" customFormat="1" hidden="1"/>
    <row r="800" customFormat="1" hidden="1"/>
    <row r="801" customFormat="1" hidden="1"/>
    <row r="802" customFormat="1" hidden="1"/>
    <row r="803" customFormat="1" hidden="1"/>
    <row r="804" customFormat="1" hidden="1"/>
    <row r="805" customFormat="1" hidden="1"/>
    <row r="806" customFormat="1" hidden="1"/>
    <row r="807" customFormat="1" hidden="1"/>
    <row r="808" customFormat="1" hidden="1"/>
    <row r="809" customFormat="1" hidden="1"/>
    <row r="810" customFormat="1" hidden="1"/>
    <row r="811" customFormat="1" hidden="1"/>
    <row r="812" customFormat="1" hidden="1"/>
    <row r="813" customFormat="1" hidden="1"/>
    <row r="814" customFormat="1" hidden="1"/>
    <row r="815" customFormat="1" hidden="1"/>
    <row r="816" customFormat="1" hidden="1"/>
    <row r="817" customFormat="1" hidden="1"/>
    <row r="818" customFormat="1" hidden="1"/>
    <row r="819" customFormat="1" hidden="1"/>
    <row r="820" customFormat="1" hidden="1"/>
    <row r="821" customFormat="1" hidden="1"/>
    <row r="822" customFormat="1" hidden="1"/>
    <row r="823" customFormat="1" hidden="1"/>
    <row r="824" customFormat="1" hidden="1"/>
    <row r="825" customFormat="1" hidden="1"/>
    <row r="826" customFormat="1" hidden="1"/>
    <row r="827" customFormat="1" hidden="1"/>
    <row r="828" customFormat="1" hidden="1"/>
    <row r="829" customFormat="1" hidden="1"/>
    <row r="830" customFormat="1" hidden="1"/>
    <row r="831" customFormat="1" hidden="1"/>
    <row r="832" customFormat="1" hidden="1"/>
    <row r="833" customFormat="1" hidden="1"/>
    <row r="834" customFormat="1" hidden="1"/>
    <row r="835" customFormat="1" hidden="1"/>
    <row r="836" customFormat="1" hidden="1"/>
    <row r="837" customFormat="1" hidden="1"/>
    <row r="838" customFormat="1" hidden="1"/>
    <row r="839" customFormat="1" hidden="1"/>
    <row r="840" customFormat="1" hidden="1"/>
    <row r="841" customFormat="1" hidden="1"/>
    <row r="842" customFormat="1" hidden="1"/>
    <row r="843" customFormat="1" hidden="1"/>
    <row r="844" customFormat="1" hidden="1"/>
    <row r="845" customFormat="1" hidden="1"/>
    <row r="846" customFormat="1" hidden="1"/>
    <row r="847" customFormat="1" hidden="1"/>
    <row r="848" customFormat="1" hidden="1"/>
    <row r="849" customFormat="1" hidden="1"/>
    <row r="850" customFormat="1" hidden="1"/>
    <row r="851" customFormat="1" hidden="1"/>
    <row r="852" customFormat="1" hidden="1"/>
    <row r="853" customFormat="1" hidden="1"/>
    <row r="854" customFormat="1" hidden="1"/>
    <row r="855" customFormat="1" hidden="1"/>
    <row r="856" customFormat="1" hidden="1"/>
    <row r="857" customFormat="1" hidden="1"/>
    <row r="858" customFormat="1" hidden="1"/>
    <row r="859" customFormat="1" hidden="1"/>
    <row r="860" customFormat="1" hidden="1"/>
    <row r="861" customFormat="1" hidden="1"/>
    <row r="862" customFormat="1" hidden="1"/>
    <row r="863" customFormat="1" hidden="1"/>
    <row r="864" customFormat="1" hidden="1"/>
    <row r="865" customFormat="1" hidden="1"/>
    <row r="866" customFormat="1" hidden="1"/>
    <row r="867" customFormat="1" hidden="1"/>
    <row r="868" customFormat="1" hidden="1"/>
    <row r="869" customFormat="1" hidden="1"/>
    <row r="870" customFormat="1" hidden="1"/>
    <row r="871" customFormat="1" hidden="1"/>
    <row r="872" customFormat="1" hidden="1"/>
    <row r="873" customFormat="1" hidden="1"/>
    <row r="874" customFormat="1" hidden="1"/>
    <row r="875" customFormat="1" hidden="1"/>
    <row r="876" customFormat="1" hidden="1"/>
    <row r="877" customFormat="1" hidden="1"/>
    <row r="878" customFormat="1" hidden="1"/>
    <row r="879" customFormat="1" hidden="1"/>
    <row r="880" customFormat="1" hidden="1"/>
    <row r="881" customFormat="1" hidden="1"/>
    <row r="882" customFormat="1" hidden="1"/>
    <row r="883" customFormat="1" hidden="1"/>
    <row r="884" customFormat="1" hidden="1"/>
    <row r="885" customFormat="1" hidden="1"/>
    <row r="886" customFormat="1" hidden="1"/>
    <row r="887" customFormat="1" hidden="1"/>
    <row r="888" customFormat="1" hidden="1"/>
    <row r="889" customFormat="1" hidden="1"/>
    <row r="890" customFormat="1" hidden="1"/>
    <row r="891" customFormat="1" hidden="1"/>
    <row r="892" customFormat="1" hidden="1"/>
    <row r="893" customFormat="1" hidden="1"/>
    <row r="894" customFormat="1" hidden="1"/>
    <row r="895" customFormat="1" hidden="1"/>
    <row r="896" customFormat="1" hidden="1"/>
    <row r="897" customFormat="1" hidden="1"/>
    <row r="898" customFormat="1" hidden="1"/>
    <row r="899" customFormat="1" hidden="1"/>
    <row r="900" customFormat="1" hidden="1"/>
    <row r="901" customFormat="1" hidden="1"/>
    <row r="902" customFormat="1" hidden="1"/>
    <row r="903" customFormat="1" hidden="1"/>
    <row r="904" customFormat="1" hidden="1"/>
    <row r="905" customFormat="1" hidden="1"/>
    <row r="906" customFormat="1" hidden="1"/>
    <row r="907" customFormat="1" hidden="1"/>
    <row r="908" customFormat="1" hidden="1"/>
    <row r="909" customFormat="1" hidden="1"/>
    <row r="910" customFormat="1" hidden="1"/>
    <row r="911" customFormat="1" hidden="1"/>
    <row r="912" customFormat="1" hidden="1"/>
    <row r="913" customFormat="1" hidden="1"/>
    <row r="914" customFormat="1" hidden="1"/>
    <row r="915" customFormat="1" hidden="1"/>
    <row r="916" customFormat="1" hidden="1"/>
    <row r="917" customFormat="1" hidden="1"/>
    <row r="918" customFormat="1" hidden="1"/>
    <row r="919" customFormat="1" hidden="1"/>
    <row r="920" customFormat="1" hidden="1"/>
    <row r="921" customFormat="1" hidden="1"/>
    <row r="922" customFormat="1" hidden="1"/>
    <row r="923" customFormat="1" hidden="1"/>
    <row r="924" customFormat="1" hidden="1"/>
    <row r="925" customFormat="1" hidden="1"/>
    <row r="926" customFormat="1" hidden="1"/>
    <row r="927" customFormat="1" hidden="1"/>
    <row r="928" customFormat="1" hidden="1"/>
    <row r="929" customFormat="1" hidden="1"/>
    <row r="930" customFormat="1" hidden="1"/>
    <row r="931" customFormat="1" hidden="1"/>
    <row r="932" customFormat="1" hidden="1"/>
    <row r="933" customFormat="1" hidden="1"/>
    <row r="934" customFormat="1" hidden="1"/>
    <row r="935" customFormat="1" hidden="1"/>
    <row r="936" customFormat="1" hidden="1"/>
    <row r="937" customFormat="1" hidden="1"/>
    <row r="938" customFormat="1" hidden="1"/>
    <row r="939" customFormat="1" hidden="1"/>
    <row r="940" customFormat="1" hidden="1"/>
    <row r="941" customFormat="1" hidden="1"/>
    <row r="942" customFormat="1" hidden="1"/>
    <row r="943" customFormat="1" hidden="1"/>
    <row r="944" customFormat="1" hidden="1"/>
    <row r="945" customFormat="1" hidden="1"/>
    <row r="946" customFormat="1" hidden="1"/>
    <row r="947" customFormat="1" hidden="1"/>
    <row r="948" customFormat="1" hidden="1"/>
    <row r="949" customFormat="1" hidden="1"/>
    <row r="950" customFormat="1" hidden="1"/>
    <row r="951" customFormat="1" hidden="1"/>
    <row r="952" customFormat="1" hidden="1"/>
    <row r="953" customFormat="1" hidden="1"/>
    <row r="954" customFormat="1" hidden="1"/>
    <row r="955" customFormat="1" hidden="1"/>
    <row r="956" customFormat="1" hidden="1"/>
    <row r="957" customFormat="1" hidden="1"/>
    <row r="958" customFormat="1" hidden="1"/>
    <row r="959" customFormat="1" hidden="1"/>
    <row r="960" customFormat="1" hidden="1"/>
    <row r="961" customFormat="1" hidden="1"/>
    <row r="962" customFormat="1" hidden="1"/>
    <row r="963" customFormat="1" hidden="1"/>
    <row r="964" customFormat="1" hidden="1"/>
    <row r="965" customFormat="1" hidden="1"/>
    <row r="966" customFormat="1" hidden="1"/>
    <row r="967" customFormat="1" hidden="1"/>
    <row r="968" customFormat="1" hidden="1"/>
    <row r="969" customFormat="1" hidden="1"/>
    <row r="970" customFormat="1" hidden="1"/>
    <row r="971" customFormat="1" hidden="1"/>
    <row r="972" customFormat="1" hidden="1"/>
    <row r="973" customFormat="1" hidden="1"/>
    <row r="974" customFormat="1" hidden="1"/>
    <row r="975" customFormat="1" hidden="1"/>
    <row r="976" customFormat="1" hidden="1"/>
    <row r="977" customFormat="1" hidden="1"/>
    <row r="978" customFormat="1" hidden="1"/>
    <row r="979" customFormat="1" hidden="1"/>
    <row r="980" customFormat="1" hidden="1"/>
    <row r="981" customFormat="1" hidden="1"/>
    <row r="982" customFormat="1" hidden="1"/>
    <row r="983" customFormat="1" hidden="1"/>
    <row r="984" customFormat="1" hidden="1"/>
    <row r="985" customFormat="1" hidden="1"/>
    <row r="986" customFormat="1" hidden="1"/>
    <row r="987" customFormat="1" hidden="1"/>
    <row r="988" customFormat="1" hidden="1"/>
    <row r="989" customFormat="1" hidden="1"/>
    <row r="990" customFormat="1" hidden="1"/>
    <row r="991" customFormat="1" hidden="1"/>
    <row r="992" customFormat="1" hidden="1"/>
    <row r="993" customFormat="1" hidden="1"/>
    <row r="994" customFormat="1" hidden="1"/>
    <row r="995" customFormat="1" hidden="1"/>
    <row r="996" customFormat="1" hidden="1"/>
    <row r="997" customFormat="1" hidden="1"/>
    <row r="998" customFormat="1" hidden="1"/>
    <row r="999" customFormat="1" hidden="1"/>
    <row r="1000" customFormat="1" hidden="1"/>
    <row r="1001" customFormat="1" hidden="1"/>
    <row r="1002" customFormat="1" hidden="1"/>
    <row r="1003" customFormat="1" hidden="1"/>
    <row r="1004" customFormat="1" hidden="1"/>
    <row r="1005" customFormat="1" hidden="1"/>
    <row r="1006" customFormat="1" hidden="1"/>
    <row r="1007" customFormat="1" hidden="1"/>
    <row r="1008" customFormat="1" hidden="1"/>
    <row r="1009" customFormat="1" hidden="1"/>
    <row r="1010" customFormat="1" hidden="1"/>
    <row r="1011" customFormat="1" hidden="1"/>
    <row r="1012" customFormat="1" hidden="1"/>
    <row r="1013" customFormat="1" hidden="1"/>
    <row r="1014" customFormat="1" hidden="1"/>
    <row r="1015" customFormat="1" hidden="1"/>
    <row r="1016" customFormat="1" hidden="1"/>
    <row r="1017" customFormat="1" hidden="1"/>
    <row r="1018" customFormat="1" hidden="1"/>
    <row r="1019" customFormat="1" hidden="1"/>
    <row r="1020" customFormat="1" hidden="1"/>
    <row r="1021" customFormat="1" hidden="1"/>
    <row r="1022" customFormat="1" hidden="1"/>
    <row r="1023" customFormat="1" hidden="1"/>
    <row r="1024" customFormat="1" hidden="1"/>
    <row r="1025" customFormat="1" hidden="1"/>
    <row r="1026" customFormat="1" hidden="1"/>
    <row r="1027" customFormat="1" hidden="1"/>
    <row r="1028" customFormat="1" hidden="1"/>
    <row r="1029" customFormat="1" hidden="1"/>
    <row r="1030" customFormat="1" hidden="1"/>
    <row r="1031" customFormat="1" hidden="1"/>
    <row r="1032" customFormat="1" hidden="1"/>
    <row r="1033" customFormat="1" hidden="1"/>
    <row r="1034" customFormat="1" hidden="1"/>
    <row r="1035" customFormat="1" hidden="1"/>
    <row r="1036" customFormat="1" hidden="1"/>
    <row r="1037" customFormat="1" hidden="1"/>
    <row r="1038" customFormat="1" hidden="1"/>
    <row r="1039" customFormat="1" hidden="1"/>
    <row r="1040" customFormat="1" hidden="1"/>
    <row r="1041" customFormat="1" hidden="1"/>
    <row r="1042" customFormat="1" hidden="1"/>
    <row r="1043" customFormat="1" hidden="1"/>
    <row r="1044" customFormat="1" hidden="1"/>
    <row r="1045" customFormat="1" hidden="1"/>
    <row r="1046" customFormat="1" hidden="1"/>
    <row r="1047" customFormat="1" hidden="1"/>
    <row r="1048" customFormat="1" hidden="1"/>
    <row r="1049" customFormat="1" hidden="1"/>
    <row r="1050" customFormat="1" hidden="1"/>
    <row r="1051" customFormat="1" hidden="1"/>
    <row r="1052" customFormat="1" hidden="1"/>
    <row r="1053" customFormat="1" hidden="1"/>
    <row r="1054" customFormat="1" hidden="1"/>
    <row r="1055" customFormat="1" hidden="1"/>
    <row r="1056" customFormat="1" hidden="1"/>
    <row r="1057" customFormat="1" hidden="1"/>
    <row r="1058" customFormat="1" hidden="1"/>
    <row r="1059" customFormat="1" hidden="1"/>
    <row r="1060" customFormat="1" hidden="1"/>
    <row r="1061" customFormat="1" hidden="1"/>
    <row r="1062" customFormat="1" hidden="1"/>
    <row r="1063" customFormat="1" hidden="1"/>
    <row r="1064" customFormat="1" hidden="1"/>
    <row r="1065" customFormat="1" hidden="1"/>
    <row r="1066" customFormat="1" hidden="1"/>
    <row r="1067" customFormat="1" hidden="1"/>
    <row r="1068" customFormat="1" hidden="1"/>
    <row r="1069" customFormat="1" hidden="1"/>
    <row r="1070" customFormat="1" hidden="1"/>
    <row r="1071" customFormat="1" hidden="1"/>
    <row r="1072" customFormat="1" hidden="1"/>
    <row r="1073" customFormat="1" hidden="1"/>
    <row r="1074" customFormat="1" hidden="1"/>
    <row r="1075" customFormat="1" hidden="1"/>
    <row r="1076" customFormat="1" hidden="1"/>
    <row r="1077" customFormat="1" hidden="1"/>
    <row r="1078" customFormat="1" hidden="1"/>
    <row r="1079" customFormat="1" hidden="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34" customFormat="1" hidden="1"/>
    <row r="1335" customFormat="1" hidden="1"/>
    <row r="1336" customFormat="1" hidden="1"/>
    <row r="1337" customFormat="1" hidden="1"/>
    <row r="1338" customFormat="1" hidden="1"/>
    <row r="1339" customFormat="1" hidden="1"/>
    <row r="1340"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row r="1581" customFormat="1" hidden="1"/>
    <row r="1582" customFormat="1" hidden="1"/>
    <row r="1583" customFormat="1" hidden="1"/>
    <row r="1584" customFormat="1" hidden="1"/>
    <row r="1585" customFormat="1" hidden="1"/>
    <row r="1586" customFormat="1" hidden="1"/>
    <row r="1587" customFormat="1" hidden="1"/>
    <row r="1588" customFormat="1" hidden="1"/>
    <row r="1589" customFormat="1" hidden="1"/>
    <row r="1590" customFormat="1" hidden="1"/>
    <row r="1591" customFormat="1" hidden="1"/>
    <row r="1592" customFormat="1" hidden="1"/>
    <row r="1593" customFormat="1" hidden="1"/>
    <row r="1594" customFormat="1" hidden="1"/>
    <row r="1595" customFormat="1" hidden="1"/>
    <row r="1596" customFormat="1" hidden="1"/>
    <row r="1597" customFormat="1" hidden="1"/>
    <row r="1598" customFormat="1" hidden="1"/>
    <row r="1599" customFormat="1" hidden="1"/>
    <row r="1600" customFormat="1" hidden="1"/>
    <row r="1601" customFormat="1" hidden="1"/>
    <row r="1602" customFormat="1" hidden="1"/>
    <row r="1603" customFormat="1" hidden="1"/>
    <row r="1604" customFormat="1" hidden="1"/>
    <row r="1605" customFormat="1" hidden="1"/>
    <row r="1606" customFormat="1" hidden="1"/>
    <row r="1607" customFormat="1" hidden="1"/>
    <row r="1608" customFormat="1" hidden="1"/>
    <row r="1609" customFormat="1" hidden="1"/>
    <row r="1610" customFormat="1" hidden="1"/>
    <row r="1611" customFormat="1" hidden="1"/>
    <row r="1612" customFormat="1" hidden="1"/>
    <row r="1613" customFormat="1" hidden="1"/>
    <row r="1614" customFormat="1" hidden="1"/>
    <row r="1615" customFormat="1" hidden="1"/>
    <row r="1616" customFormat="1" hidden="1"/>
    <row r="1617" customFormat="1" hidden="1"/>
    <row r="1618" customFormat="1" hidden="1"/>
    <row r="1619" customFormat="1" hidden="1"/>
    <row r="1620" customFormat="1" hidden="1"/>
    <row r="1621" customFormat="1" hidden="1"/>
    <row r="1622" customFormat="1" hidden="1"/>
    <row r="1623" customFormat="1" hidden="1"/>
    <row r="1624" customFormat="1" hidden="1"/>
    <row r="1625" customFormat="1" hidden="1"/>
    <row r="1626" customFormat="1" hidden="1"/>
    <row r="1627" customFormat="1" hidden="1"/>
    <row r="1628" customFormat="1" hidden="1"/>
    <row r="1629" customFormat="1" hidden="1"/>
    <row r="1630" customFormat="1" hidden="1"/>
    <row r="1631" customFormat="1" hidden="1"/>
    <row r="1632" customFormat="1" hidden="1"/>
    <row r="1633" customFormat="1" hidden="1"/>
    <row r="1634" customFormat="1" hidden="1"/>
    <row r="1635" customFormat="1" hidden="1"/>
    <row r="1636" customFormat="1" hidden="1"/>
    <row r="1637" customFormat="1" hidden="1"/>
    <row r="1638" customFormat="1" hidden="1"/>
    <row r="1639" customFormat="1" hidden="1"/>
    <row r="1640" customFormat="1" hidden="1"/>
    <row r="1641" customFormat="1" hidden="1"/>
    <row r="1642" customFormat="1" hidden="1"/>
    <row r="1643" customFormat="1" hidden="1"/>
    <row r="1644" customFormat="1" hidden="1"/>
    <row r="1645" customFormat="1" hidden="1"/>
    <row r="1646" customFormat="1" hidden="1"/>
    <row r="1647" customFormat="1" hidden="1"/>
    <row r="1648" customFormat="1" hidden="1"/>
    <row r="1649" customFormat="1" hidden="1"/>
    <row r="1650" customFormat="1" hidden="1"/>
    <row r="1651" customFormat="1" hidden="1"/>
    <row r="1652" customFormat="1" hidden="1"/>
    <row r="1653" customFormat="1" hidden="1"/>
    <row r="1654" customFormat="1" hidden="1"/>
    <row r="1655" customFormat="1" hidden="1"/>
    <row r="1656" customFormat="1" hidden="1"/>
    <row r="1657" customFormat="1" hidden="1"/>
    <row r="1658" customFormat="1" hidden="1"/>
    <row r="1659" customFormat="1" hidden="1"/>
    <row r="1660" customFormat="1" hidden="1"/>
    <row r="1661" customFormat="1" hidden="1"/>
    <row r="1662" customFormat="1" hidden="1"/>
    <row r="1663" customFormat="1" hidden="1"/>
    <row r="1664" customFormat="1" hidden="1"/>
    <row r="1665" customFormat="1" hidden="1"/>
    <row r="1666" customFormat="1" hidden="1"/>
    <row r="1667" customFormat="1" hidden="1"/>
    <row r="1668" customFormat="1" hidden="1"/>
    <row r="1669" customFormat="1" hidden="1"/>
    <row r="1670" customFormat="1" hidden="1"/>
    <row r="1671" customFormat="1" hidden="1"/>
    <row r="1672" customFormat="1" hidden="1"/>
    <row r="1673" customFormat="1" hidden="1"/>
    <row r="1674" customFormat="1" hidden="1"/>
    <row r="1675" customFormat="1" hidden="1"/>
    <row r="1676" customFormat="1" hidden="1"/>
    <row r="1677" customFormat="1" hidden="1"/>
    <row r="1678" customFormat="1" hidden="1"/>
    <row r="1679" customFormat="1" hidden="1"/>
    <row r="1680" customFormat="1" hidden="1"/>
    <row r="1681" customFormat="1" hidden="1"/>
    <row r="1682" customFormat="1" hidden="1"/>
    <row r="1683" customFormat="1" hidden="1"/>
    <row r="1684" customFormat="1" hidden="1"/>
    <row r="1685" customFormat="1" hidden="1"/>
    <row r="1686" customFormat="1" hidden="1"/>
    <row r="1687" customFormat="1" hidden="1"/>
    <row r="1688" customFormat="1" hidden="1"/>
    <row r="1689" customFormat="1" hidden="1"/>
    <row r="1690" customFormat="1" hidden="1"/>
    <row r="1691" customFormat="1" hidden="1"/>
    <row r="1692" customFormat="1" hidden="1"/>
    <row r="1693" customFormat="1" hidden="1"/>
    <row r="1694" customFormat="1" hidden="1"/>
    <row r="1695" customFormat="1" hidden="1"/>
    <row r="1696" customFormat="1" hidden="1"/>
    <row r="1697" customFormat="1" hidden="1"/>
    <row r="1698" customFormat="1" hidden="1"/>
    <row r="1699" customFormat="1" hidden="1"/>
    <row r="1700" customFormat="1" hidden="1"/>
    <row r="1701" customFormat="1" hidden="1"/>
    <row r="1702" customFormat="1" hidden="1"/>
    <row r="1703" customFormat="1" hidden="1"/>
    <row r="1704" customFormat="1" hidden="1"/>
    <row r="1705" customFormat="1" hidden="1"/>
    <row r="1706" customFormat="1" hidden="1"/>
    <row r="1707" customFormat="1" hidden="1"/>
    <row r="1708" customFormat="1" hidden="1"/>
    <row r="1709" customFormat="1" hidden="1"/>
    <row r="1710" customFormat="1" hidden="1"/>
    <row r="1711" customFormat="1" hidden="1"/>
    <row r="1712" customFormat="1" hidden="1"/>
    <row r="1713" customFormat="1" hidden="1"/>
    <row r="1714" customFormat="1" hidden="1"/>
    <row r="1715" customFormat="1" hidden="1"/>
    <row r="1716" customFormat="1" hidden="1"/>
    <row r="1717" customFormat="1" hidden="1"/>
    <row r="1718" customFormat="1" hidden="1"/>
    <row r="1719" customFormat="1" hidden="1"/>
    <row r="1720" customFormat="1" hidden="1"/>
    <row r="1721" customFormat="1" hidden="1"/>
    <row r="1722" customFormat="1" hidden="1"/>
    <row r="1723" customFormat="1" hidden="1"/>
    <row r="1724" customFormat="1" hidden="1"/>
    <row r="1725" customFormat="1" hidden="1"/>
    <row r="1726" customFormat="1" hidden="1"/>
    <row r="1727" customFormat="1" hidden="1"/>
    <row r="1728" customFormat="1" hidden="1"/>
    <row r="1729" customFormat="1" hidden="1"/>
    <row r="1730" customFormat="1" hidden="1"/>
    <row r="1731" customFormat="1" hidden="1"/>
    <row r="1732" customFormat="1" hidden="1"/>
    <row r="1733" customFormat="1" hidden="1"/>
    <row r="1734" customFormat="1" hidden="1"/>
    <row r="1735" customFormat="1" hidden="1"/>
    <row r="1736" customFormat="1" hidden="1"/>
    <row r="1737" customFormat="1" hidden="1"/>
    <row r="1738" customFormat="1" hidden="1"/>
    <row r="1739" customFormat="1" hidden="1"/>
    <row r="1740" customFormat="1" hidden="1"/>
    <row r="1741" customFormat="1" hidden="1"/>
    <row r="1742" customFormat="1" hidden="1"/>
    <row r="1743" customFormat="1" hidden="1"/>
    <row r="1744" customFormat="1" hidden="1"/>
    <row r="1745" customFormat="1" hidden="1"/>
    <row r="1746" customFormat="1" hidden="1"/>
    <row r="1747" customFormat="1" hidden="1"/>
    <row r="1748" customFormat="1" hidden="1"/>
    <row r="1749" customFormat="1" hidden="1"/>
    <row r="1750" customFormat="1" hidden="1"/>
    <row r="1751" customFormat="1" hidden="1"/>
    <row r="1752" customFormat="1" hidden="1"/>
    <row r="1753" customFormat="1" hidden="1"/>
    <row r="1754" customFormat="1" hidden="1"/>
    <row r="1755" customFormat="1" hidden="1"/>
    <row r="1756" customFormat="1" hidden="1"/>
    <row r="1757" customFormat="1" hidden="1"/>
    <row r="1758" customFormat="1" hidden="1"/>
    <row r="1759" customFormat="1" hidden="1"/>
    <row r="1760" customFormat="1" hidden="1"/>
    <row r="1761" customFormat="1" hidden="1"/>
    <row r="1762" customFormat="1" hidden="1"/>
    <row r="1763" customFormat="1" hidden="1"/>
    <row r="1764" customFormat="1" hidden="1"/>
    <row r="1765" customFormat="1" hidden="1"/>
    <row r="1766" customFormat="1" hidden="1"/>
    <row r="1767" customFormat="1" hidden="1"/>
    <row r="1768" customFormat="1" hidden="1"/>
    <row r="1769" customFormat="1" hidden="1"/>
    <row r="1770" customFormat="1" hidden="1"/>
    <row r="1771" customFormat="1" hidden="1"/>
    <row r="1772" customFormat="1" hidden="1"/>
    <row r="1773" customFormat="1" hidden="1"/>
    <row r="1774" customFormat="1" hidden="1"/>
    <row r="1775" customFormat="1" hidden="1"/>
    <row r="1776" customFormat="1" hidden="1"/>
    <row r="1777" customFormat="1" hidden="1"/>
    <row r="1778" customFormat="1" hidden="1"/>
    <row r="1779" customFormat="1" hidden="1"/>
    <row r="1780" customFormat="1" hidden="1"/>
    <row r="1781" customFormat="1" hidden="1"/>
    <row r="1782" customFormat="1" hidden="1"/>
    <row r="1783" customFormat="1" hidden="1"/>
    <row r="1784" customFormat="1" hidden="1"/>
    <row r="1785" customFormat="1" hidden="1"/>
    <row r="1786" customFormat="1" hidden="1"/>
    <row r="1787" customFormat="1" hidden="1"/>
    <row r="1788" customFormat="1" hidden="1"/>
    <row r="1789" customFormat="1" hidden="1"/>
    <row r="1790" customFormat="1" hidden="1"/>
    <row r="1791" customFormat="1" hidden="1"/>
    <row r="1792" customFormat="1" hidden="1"/>
    <row r="1793" customFormat="1" hidden="1"/>
    <row r="1794" customFormat="1" hidden="1"/>
    <row r="1795" customFormat="1" hidden="1"/>
    <row r="1796" customFormat="1" hidden="1"/>
    <row r="1797" customFormat="1" hidden="1"/>
    <row r="1798" customFormat="1" hidden="1"/>
    <row r="1799" customFormat="1" hidden="1"/>
    <row r="1800" customFormat="1" hidden="1"/>
    <row r="1801" customFormat="1" hidden="1"/>
    <row r="1802" customFormat="1" hidden="1"/>
    <row r="1803" customFormat="1" hidden="1"/>
    <row r="1804" customFormat="1" hidden="1"/>
    <row r="1805" customFormat="1" hidden="1"/>
    <row r="1806" customFormat="1" hidden="1"/>
    <row r="1807" customFormat="1" hidden="1"/>
    <row r="1808" customFormat="1" hidden="1"/>
    <row r="1809" customFormat="1" hidden="1"/>
    <row r="1810" customFormat="1" hidden="1"/>
    <row r="1811" customFormat="1" hidden="1"/>
    <row r="1812" customFormat="1" hidden="1"/>
    <row r="1813" customFormat="1" hidden="1"/>
    <row r="1814" customFormat="1" hidden="1"/>
    <row r="1815" customFormat="1" hidden="1"/>
    <row r="1816" customFormat="1" hidden="1"/>
    <row r="1817" customFormat="1" hidden="1"/>
    <row r="1818" customFormat="1" hidden="1"/>
    <row r="1819" customFormat="1" hidden="1"/>
    <row r="1820" customFormat="1" hidden="1"/>
    <row r="1821" customFormat="1" hidden="1"/>
    <row r="1822" customFormat="1" hidden="1"/>
    <row r="1823" customFormat="1" hidden="1"/>
    <row r="1824" customFormat="1" hidden="1"/>
    <row r="1825" customFormat="1" hidden="1"/>
    <row r="1826" customFormat="1" hidden="1"/>
    <row r="1827" customFormat="1" hidden="1"/>
    <row r="1828" customFormat="1" hidden="1"/>
    <row r="1829" customFormat="1" hidden="1"/>
    <row r="1830" customFormat="1" hidden="1"/>
    <row r="1831" customFormat="1" hidden="1"/>
    <row r="1832" customFormat="1" hidden="1"/>
    <row r="1833" customFormat="1" hidden="1"/>
    <row r="1834" customFormat="1" hidden="1"/>
    <row r="1835" customFormat="1" hidden="1"/>
    <row r="1836" customFormat="1" hidden="1"/>
    <row r="1837" customFormat="1" hidden="1"/>
    <row r="1838" customFormat="1" hidden="1"/>
    <row r="1839" customFormat="1" hidden="1"/>
    <row r="1840" customFormat="1" hidden="1"/>
    <row r="1841" customFormat="1" hidden="1"/>
    <row r="1842" customFormat="1" hidden="1"/>
    <row r="1843" customFormat="1" hidden="1"/>
    <row r="1844" customFormat="1" hidden="1"/>
    <row r="1845" customFormat="1" hidden="1"/>
    <row r="1846" customFormat="1" hidden="1"/>
    <row r="1847" customFormat="1" hidden="1"/>
    <row r="1848" customFormat="1" hidden="1"/>
    <row r="1849" customFormat="1" hidden="1"/>
    <row r="1850" customFormat="1" hidden="1"/>
    <row r="1851" customFormat="1" hidden="1"/>
    <row r="1852" customFormat="1" hidden="1"/>
    <row r="1853" customFormat="1" hidden="1"/>
    <row r="1854" customFormat="1" hidden="1"/>
    <row r="1855" customFormat="1" hidden="1"/>
    <row r="1856" customFormat="1" hidden="1"/>
    <row r="1857" customFormat="1" hidden="1"/>
    <row r="1858" customFormat="1" hidden="1"/>
    <row r="1859" customFormat="1" hidden="1"/>
    <row r="1860" customFormat="1" hidden="1"/>
    <row r="1861" customFormat="1" hidden="1"/>
    <row r="1862" customFormat="1" hidden="1"/>
    <row r="1863" customFormat="1" hidden="1"/>
    <row r="1864" customFormat="1" hidden="1"/>
    <row r="1865" customFormat="1" hidden="1"/>
    <row r="1866" customFormat="1" hidden="1"/>
    <row r="1867" customFormat="1" hidden="1"/>
    <row r="1868" customFormat="1" hidden="1"/>
    <row r="1869" customFormat="1" hidden="1"/>
    <row r="1870" customFormat="1" hidden="1"/>
    <row r="1871" customFormat="1" hidden="1"/>
    <row r="1872" customFormat="1" hidden="1"/>
    <row r="1873" customFormat="1" hidden="1"/>
    <row r="1874" customFormat="1" hidden="1"/>
    <row r="1875" customFormat="1" hidden="1"/>
    <row r="1876" customFormat="1" hidden="1"/>
    <row r="1877" customFormat="1" hidden="1"/>
    <row r="1878" customFormat="1" hidden="1"/>
    <row r="1879" customFormat="1" hidden="1"/>
    <row r="1880" customFormat="1" hidden="1"/>
    <row r="1881" customFormat="1" hidden="1"/>
    <row r="1882" customFormat="1" hidden="1"/>
    <row r="1883" customFormat="1" hidden="1"/>
    <row r="1884" customFormat="1" hidden="1"/>
    <row r="1885" customFormat="1" hidden="1"/>
    <row r="1886" customFormat="1" hidden="1"/>
    <row r="1887" customFormat="1" hidden="1"/>
    <row r="1888" customFormat="1" hidden="1"/>
    <row r="1889" customFormat="1" hidden="1"/>
    <row r="1890" customFormat="1" hidden="1"/>
    <row r="1891" customFormat="1" hidden="1"/>
    <row r="1892" customFormat="1" hidden="1"/>
    <row r="1893" customFormat="1" hidden="1"/>
    <row r="1894" customFormat="1" hidden="1"/>
    <row r="1895" customFormat="1" hidden="1"/>
    <row r="1896" customFormat="1" hidden="1"/>
    <row r="1897" customFormat="1" hidden="1"/>
    <row r="1898" customFormat="1" hidden="1"/>
    <row r="1899" customFormat="1" hidden="1"/>
    <row r="1900" customFormat="1" hidden="1"/>
    <row r="1901" customFormat="1" hidden="1"/>
    <row r="1902" customFormat="1" hidden="1"/>
    <row r="1903" customFormat="1" hidden="1"/>
    <row r="1904" customFormat="1" hidden="1"/>
    <row r="1905" customFormat="1" hidden="1"/>
    <row r="1906" customFormat="1" hidden="1"/>
    <row r="1907" customFormat="1" hidden="1"/>
    <row r="1908" customFormat="1" hidden="1"/>
    <row r="1909" customFormat="1" hidden="1"/>
    <row r="1910" customFormat="1" hidden="1"/>
    <row r="1911" customFormat="1" hidden="1"/>
    <row r="1912" customFormat="1" hidden="1"/>
    <row r="1913" customFormat="1" hidden="1"/>
    <row r="1914" customFormat="1" hidden="1"/>
    <row r="1915" customFormat="1" hidden="1"/>
    <row r="1916" customFormat="1" hidden="1"/>
    <row r="1917" customFormat="1" hidden="1"/>
    <row r="1918" customFormat="1" hidden="1"/>
    <row r="1919" customFormat="1" hidden="1"/>
    <row r="1920" customFormat="1" hidden="1"/>
    <row r="1921" customFormat="1" hidden="1"/>
    <row r="1922" customFormat="1" hidden="1"/>
    <row r="1923" customFormat="1" hidden="1"/>
    <row r="1924" customFormat="1" hidden="1"/>
    <row r="1925" customFormat="1" hidden="1"/>
    <row r="1926" customFormat="1" hidden="1"/>
    <row r="1927" customFormat="1" hidden="1"/>
    <row r="1928" customFormat="1" hidden="1"/>
    <row r="1929" customFormat="1" hidden="1"/>
    <row r="1930" customFormat="1" hidden="1"/>
    <row r="1931" customFormat="1" hidden="1"/>
    <row r="1932" customFormat="1" hidden="1"/>
    <row r="1933" customFormat="1" hidden="1"/>
    <row r="1934" customFormat="1" hidden="1"/>
    <row r="1935" customFormat="1" hidden="1"/>
    <row r="1936" customFormat="1" hidden="1"/>
    <row r="1937" customFormat="1" hidden="1"/>
    <row r="1938" customFormat="1" hidden="1"/>
    <row r="1939" customFormat="1" hidden="1"/>
    <row r="1940" customFormat="1" hidden="1"/>
    <row r="1941" customFormat="1" hidden="1"/>
    <row r="1942" customFormat="1" hidden="1"/>
    <row r="1943" customFormat="1" hidden="1"/>
    <row r="1944" customFormat="1" hidden="1"/>
    <row r="1945" customFormat="1" hidden="1"/>
    <row r="1946" customFormat="1" hidden="1"/>
    <row r="1947" customFormat="1" hidden="1"/>
    <row r="1948" customFormat="1" hidden="1"/>
    <row r="1949" customFormat="1" hidden="1"/>
    <row r="1950" customFormat="1" hidden="1"/>
    <row r="1951" customFormat="1" hidden="1"/>
    <row r="1952" customFormat="1" hidden="1"/>
    <row r="1953" customFormat="1" hidden="1"/>
    <row r="1954" customFormat="1" hidden="1"/>
    <row r="1955" customFormat="1" hidden="1"/>
    <row r="1956" customFormat="1" hidden="1"/>
    <row r="1957" customFormat="1" hidden="1"/>
    <row r="1958" customFormat="1" hidden="1"/>
    <row r="1959" customFormat="1" hidden="1"/>
    <row r="1960" customFormat="1" hidden="1"/>
    <row r="1961" customFormat="1" hidden="1"/>
    <row r="1962" customFormat="1" hidden="1"/>
    <row r="1963" customFormat="1" hidden="1"/>
    <row r="1964" customFormat="1" hidden="1"/>
    <row r="1965" customFormat="1" hidden="1"/>
    <row r="1966" customFormat="1" hidden="1"/>
    <row r="1967" customFormat="1" hidden="1"/>
    <row r="1968" customFormat="1" hidden="1"/>
    <row r="1969" customFormat="1" hidden="1"/>
    <row r="1970" customFormat="1" hidden="1"/>
    <row r="1971" customFormat="1" hidden="1"/>
    <row r="1972" customFormat="1" hidden="1"/>
    <row r="1973" customFormat="1" hidden="1"/>
    <row r="1974" customFormat="1" hidden="1"/>
    <row r="1975" customFormat="1" hidden="1"/>
    <row r="1976" customFormat="1" hidden="1"/>
    <row r="1977" customFormat="1" hidden="1"/>
    <row r="1978" customFormat="1" hidden="1"/>
    <row r="1979" customFormat="1" hidden="1"/>
    <row r="1980" customFormat="1" hidden="1"/>
    <row r="1981" customFormat="1" hidden="1"/>
    <row r="1982" customFormat="1" hidden="1"/>
    <row r="1983" customFormat="1" hidden="1"/>
    <row r="1984" customFormat="1" hidden="1"/>
    <row r="1985" customFormat="1" hidden="1"/>
    <row r="1986" customFormat="1" hidden="1"/>
    <row r="1987" customFormat="1" hidden="1"/>
    <row r="1988" customFormat="1" hidden="1"/>
    <row r="1989" customFormat="1" hidden="1"/>
    <row r="1990" customFormat="1" hidden="1"/>
    <row r="1991" customFormat="1" hidden="1"/>
    <row r="1992" customFormat="1" hidden="1"/>
    <row r="1993" customFormat="1" hidden="1"/>
    <row r="1994" customFormat="1" hidden="1"/>
    <row r="1995" customFormat="1" hidden="1"/>
    <row r="1996" customFormat="1" hidden="1"/>
    <row r="1997" customFormat="1" hidden="1"/>
    <row r="1998" customFormat="1" hidden="1"/>
    <row r="1999" customFormat="1" hidden="1"/>
    <row r="2000" customFormat="1" hidden="1"/>
    <row r="2001" customFormat="1" hidden="1"/>
    <row r="2002" customFormat="1" hidden="1"/>
    <row r="2003" customFormat="1" hidden="1"/>
    <row r="2004" customFormat="1" hidden="1"/>
    <row r="2005" customFormat="1" hidden="1"/>
    <row r="2006" customFormat="1" hidden="1"/>
    <row r="2007" customFormat="1" hidden="1"/>
    <row r="2008" customFormat="1" hidden="1"/>
    <row r="2009" customFormat="1" hidden="1"/>
    <row r="2010" customFormat="1" hidden="1"/>
    <row r="2011" customFormat="1" hidden="1"/>
    <row r="2012" customFormat="1" hidden="1"/>
    <row r="2013" customFormat="1" hidden="1"/>
    <row r="2014" customFormat="1" hidden="1"/>
    <row r="2015" customFormat="1" hidden="1"/>
    <row r="2016" customFormat="1" hidden="1"/>
    <row r="2017" customFormat="1" hidden="1"/>
    <row r="2018" customFormat="1" hidden="1"/>
    <row r="2019" customFormat="1" hidden="1"/>
    <row r="2020" customFormat="1" hidden="1"/>
    <row r="2021" customFormat="1" hidden="1"/>
    <row r="2022" customFormat="1" hidden="1"/>
    <row r="2023" customFormat="1" hidden="1"/>
    <row r="2024" customFormat="1" hidden="1"/>
    <row r="2025" customFormat="1" hidden="1"/>
    <row r="2026" customFormat="1" hidden="1"/>
    <row r="2027" customFormat="1" hidden="1"/>
    <row r="2028" customFormat="1" hidden="1"/>
    <row r="2029" customFormat="1" hidden="1"/>
    <row r="2030" customFormat="1" hidden="1"/>
    <row r="2031" customFormat="1" hidden="1"/>
    <row r="2032" customFormat="1" hidden="1"/>
    <row r="2033" customFormat="1" hidden="1"/>
    <row r="2034" customFormat="1" hidden="1"/>
    <row r="2035" customFormat="1" hidden="1"/>
    <row r="2036" customFormat="1" hidden="1"/>
    <row r="2037" customFormat="1" hidden="1"/>
    <row r="2038" customFormat="1" hidden="1"/>
    <row r="2039" customFormat="1" hidden="1"/>
    <row r="2040" customFormat="1" hidden="1"/>
    <row r="2041" customFormat="1" hidden="1"/>
    <row r="2042" customFormat="1" hidden="1"/>
    <row r="2043" customFormat="1" hidden="1"/>
    <row r="2044" customFormat="1" hidden="1"/>
    <row r="2045" customFormat="1" hidden="1"/>
    <row r="2046" customFormat="1" hidden="1"/>
    <row r="2047" customFormat="1" hidden="1"/>
    <row r="2048" customFormat="1" hidden="1"/>
    <row r="2049" customFormat="1" hidden="1"/>
    <row r="2050" customFormat="1" hidden="1"/>
    <row r="2051" customFormat="1" hidden="1"/>
    <row r="2052" customFormat="1" hidden="1"/>
    <row r="2053" customFormat="1" hidden="1"/>
    <row r="2054" customFormat="1" hidden="1"/>
    <row r="2055" customFormat="1" hidden="1"/>
    <row r="2056" customFormat="1" hidden="1"/>
    <row r="2057" customFormat="1" hidden="1"/>
    <row r="2058" customFormat="1" hidden="1"/>
    <row r="2059" customFormat="1" hidden="1"/>
    <row r="2060" customFormat="1" hidden="1"/>
    <row r="2061" customFormat="1" hidden="1"/>
    <row r="2062" customFormat="1" hidden="1"/>
    <row r="2063" customFormat="1" hidden="1"/>
    <row r="2064" customFormat="1" hidden="1"/>
    <row r="2065" customFormat="1" hidden="1"/>
    <row r="2066" customFormat="1" hidden="1"/>
    <row r="2067" customFormat="1" hidden="1"/>
    <row r="2068" customFormat="1" hidden="1"/>
    <row r="2069" customFormat="1" hidden="1"/>
    <row r="2070" customFormat="1" hidden="1"/>
    <row r="2071" customFormat="1" hidden="1"/>
    <row r="2072" customFormat="1" hidden="1"/>
    <row r="2073" customFormat="1" hidden="1"/>
    <row r="2074" customFormat="1" hidden="1"/>
    <row r="2075" customFormat="1" hidden="1"/>
    <row r="2076" customFormat="1" hidden="1"/>
    <row r="2077" customFormat="1" hidden="1"/>
    <row r="2078" customFormat="1" hidden="1"/>
    <row r="2079" customFormat="1" hidden="1"/>
    <row r="2080" customFormat="1" hidden="1"/>
    <row r="2081" customFormat="1" hidden="1"/>
    <row r="2082" customFormat="1" hidden="1"/>
    <row r="2083" customFormat="1" hidden="1"/>
    <row r="2084" customFormat="1" hidden="1"/>
    <row r="2085" customFormat="1" hidden="1"/>
    <row r="2086" customFormat="1" hidden="1"/>
    <row r="2087" customFormat="1" hidden="1"/>
    <row r="2088" customFormat="1" hidden="1"/>
    <row r="2089" customFormat="1" hidden="1"/>
    <row r="2090" customFormat="1" hidden="1"/>
    <row r="2091" customFormat="1" hidden="1"/>
    <row r="2092" customFormat="1" hidden="1"/>
    <row r="2093" customFormat="1" hidden="1"/>
    <row r="2094" customFormat="1" hidden="1"/>
    <row r="2095" customFormat="1" hidden="1"/>
    <row r="2096" customFormat="1" hidden="1"/>
    <row r="2097" customFormat="1" hidden="1"/>
    <row r="2098" customFormat="1" hidden="1"/>
    <row r="2099" customFormat="1" hidden="1"/>
    <row r="2100" customFormat="1" hidden="1"/>
    <row r="2101" customFormat="1" hidden="1"/>
    <row r="2102" customFormat="1" hidden="1"/>
    <row r="2103" customFormat="1" hidden="1"/>
    <row r="2104" customFormat="1" hidden="1"/>
    <row r="2105" customFormat="1" hidden="1"/>
    <row r="2106" customFormat="1" hidden="1"/>
    <row r="2107" customFormat="1" hidden="1"/>
    <row r="2108" customFormat="1" hidden="1"/>
    <row r="2109" customFormat="1" hidden="1"/>
    <row r="2110" customFormat="1" hidden="1"/>
    <row r="2111" customFormat="1" hidden="1"/>
    <row r="2112" customFormat="1" hidden="1"/>
    <row r="2113" customFormat="1" hidden="1"/>
    <row r="2114" customFormat="1" hidden="1"/>
    <row r="2115" customFormat="1" hidden="1"/>
    <row r="2116" customFormat="1" hidden="1"/>
    <row r="2117" customFormat="1" hidden="1"/>
    <row r="2118" customFormat="1" hidden="1"/>
    <row r="2119" customFormat="1" hidden="1"/>
    <row r="2120" customFormat="1" hidden="1"/>
    <row r="2121" customFormat="1" hidden="1"/>
    <row r="2122" customFormat="1" hidden="1"/>
    <row r="2123" customFormat="1" hidden="1"/>
    <row r="2124" customFormat="1" hidden="1"/>
    <row r="2125" customFormat="1" hidden="1"/>
    <row r="2126" customFormat="1" hidden="1"/>
    <row r="2127" customFormat="1" hidden="1"/>
    <row r="2128" customFormat="1" hidden="1"/>
    <row r="2129" customFormat="1" hidden="1"/>
    <row r="2130" customFormat="1" hidden="1"/>
    <row r="2131" customFormat="1" hidden="1"/>
    <row r="2132" customFormat="1" hidden="1"/>
    <row r="2133" customFormat="1" hidden="1"/>
    <row r="2134" customFormat="1" hidden="1"/>
    <row r="2135" customFormat="1" hidden="1"/>
    <row r="2136" customFormat="1" hidden="1"/>
    <row r="2137" customFormat="1" hidden="1"/>
    <row r="2138" customFormat="1" hidden="1"/>
    <row r="2139" customFormat="1" hidden="1"/>
    <row r="2140" customFormat="1" hidden="1"/>
    <row r="2141" customFormat="1" hidden="1"/>
    <row r="2142" customFormat="1" hidden="1"/>
    <row r="2143" customFormat="1" hidden="1"/>
    <row r="2144" customFormat="1" hidden="1"/>
    <row r="2145" customFormat="1" hidden="1"/>
    <row r="2146" customFormat="1" hidden="1"/>
    <row r="2147" customFormat="1" hidden="1"/>
    <row r="2148" customFormat="1" hidden="1"/>
    <row r="2149" customFormat="1" hidden="1"/>
    <row r="2150" customFormat="1" hidden="1"/>
    <row r="2151" customFormat="1" hidden="1"/>
    <row r="2152" customFormat="1" hidden="1"/>
    <row r="2153" customFormat="1" hidden="1"/>
    <row r="2154" customFormat="1" hidden="1"/>
    <row r="2155" customFormat="1" hidden="1"/>
    <row r="2156" customFormat="1" hidden="1"/>
    <row r="2157" customFormat="1" hidden="1"/>
    <row r="2158" customFormat="1" hidden="1"/>
    <row r="2159" customFormat="1" hidden="1"/>
    <row r="2160" customFormat="1" hidden="1"/>
    <row r="2161" customFormat="1" hidden="1"/>
    <row r="2162" customFormat="1" hidden="1"/>
    <row r="2163" customFormat="1" hidden="1"/>
    <row r="2164" customFormat="1" hidden="1"/>
    <row r="2165" customFormat="1" hidden="1"/>
    <row r="2166" customFormat="1" hidden="1"/>
    <row r="2167" customFormat="1" hidden="1"/>
    <row r="2168" customFormat="1" hidden="1"/>
    <row r="2169" customFormat="1" hidden="1"/>
    <row r="2170" customFormat="1" hidden="1"/>
    <row r="2171" customFormat="1" hidden="1"/>
    <row r="2172" customFormat="1" hidden="1"/>
    <row r="2173" customFormat="1" hidden="1"/>
    <row r="2174" customFormat="1" hidden="1"/>
    <row r="2175" customFormat="1" hidden="1"/>
    <row r="2176" customFormat="1" hidden="1"/>
    <row r="2177" customFormat="1" hidden="1"/>
    <row r="2178" customFormat="1" hidden="1"/>
    <row r="2179" customFormat="1" hidden="1"/>
    <row r="2180" customFormat="1" hidden="1"/>
    <row r="2181" customFormat="1" hidden="1"/>
    <row r="2182" customFormat="1" hidden="1"/>
    <row r="2183" customFormat="1" hidden="1"/>
    <row r="2184" customFormat="1" hidden="1"/>
    <row r="2185" customFormat="1" hidden="1"/>
    <row r="2186" customFormat="1" hidden="1"/>
    <row r="2187" customFormat="1" hidden="1"/>
    <row r="2188" customFormat="1" hidden="1"/>
    <row r="2189" customFormat="1" hidden="1"/>
    <row r="2190" customFormat="1" hidden="1"/>
    <row r="2191" customFormat="1" hidden="1"/>
    <row r="2192" customFormat="1" hidden="1"/>
    <row r="2193" customFormat="1" hidden="1"/>
    <row r="2194" customFormat="1" hidden="1"/>
    <row r="2195" customFormat="1" hidden="1"/>
    <row r="2196" customFormat="1" hidden="1"/>
    <row r="2197" customFormat="1" hidden="1"/>
    <row r="2198" customFormat="1" hidden="1"/>
    <row r="2199" customFormat="1" hidden="1"/>
    <row r="2200" customFormat="1" hidden="1"/>
    <row r="2201" customFormat="1" hidden="1"/>
    <row r="2202" customFormat="1" hidden="1"/>
    <row r="2203" customFormat="1" hidden="1"/>
    <row r="2204" customFormat="1" hidden="1"/>
    <row r="2205" customFormat="1" hidden="1"/>
    <row r="2206" customFormat="1" hidden="1"/>
    <row r="2207" customFormat="1" hidden="1"/>
    <row r="2208" customFormat="1" hidden="1"/>
    <row r="2209" customFormat="1" hidden="1"/>
    <row r="2210" customFormat="1" hidden="1"/>
    <row r="2211" customFormat="1" hidden="1"/>
    <row r="2212" customFormat="1" hidden="1"/>
    <row r="2213" customFormat="1" hidden="1"/>
    <row r="2214" customFormat="1" hidden="1"/>
    <row r="2215" customFormat="1" hidden="1"/>
    <row r="2216" customFormat="1" hidden="1"/>
    <row r="2217" customFormat="1" hidden="1"/>
    <row r="2218" customFormat="1" hidden="1"/>
    <row r="2219" customFormat="1" hidden="1"/>
    <row r="2220" customFormat="1" hidden="1"/>
    <row r="2221" customFormat="1" hidden="1"/>
    <row r="2222" customFormat="1" hidden="1"/>
    <row r="2223" customFormat="1" hidden="1"/>
    <row r="2224" customFormat="1" hidden="1"/>
    <row r="2225" customFormat="1" hidden="1"/>
    <row r="2226" customFormat="1" hidden="1"/>
    <row r="2227" customFormat="1" hidden="1"/>
    <row r="2228" customFormat="1" hidden="1"/>
    <row r="2229" customFormat="1" hidden="1"/>
    <row r="2230" customFormat="1" hidden="1"/>
    <row r="2231" customFormat="1" hidden="1"/>
    <row r="2232" customFormat="1" hidden="1"/>
    <row r="2233" customFormat="1" hidden="1"/>
    <row r="2234" customFormat="1" hidden="1"/>
    <row r="2235" customFormat="1" hidden="1"/>
    <row r="2236" customFormat="1" hidden="1"/>
    <row r="2237" customFormat="1" hidden="1"/>
    <row r="2238" customFormat="1" hidden="1"/>
    <row r="2239" customFormat="1" hidden="1"/>
    <row r="2240" customFormat="1" hidden="1"/>
    <row r="2241" customFormat="1" hidden="1"/>
    <row r="2242" customFormat="1" hidden="1"/>
    <row r="2243" customFormat="1" hidden="1"/>
    <row r="2244" customFormat="1" hidden="1"/>
    <row r="2245" customFormat="1" hidden="1"/>
    <row r="2246" customFormat="1" hidden="1"/>
    <row r="2247" customFormat="1" hidden="1"/>
    <row r="2248" customFormat="1" hidden="1"/>
    <row r="2249" customFormat="1" hidden="1"/>
    <row r="2250" customFormat="1" hidden="1"/>
    <row r="2251" customFormat="1" hidden="1"/>
    <row r="2252" customFormat="1" hidden="1"/>
    <row r="2253" customFormat="1" hidden="1"/>
    <row r="2254" customFormat="1" hidden="1"/>
    <row r="2255" customFormat="1" hidden="1"/>
    <row r="2256" customFormat="1" hidden="1"/>
    <row r="2257" customFormat="1" hidden="1"/>
    <row r="2258" customFormat="1" hidden="1"/>
    <row r="2259" customFormat="1" hidden="1"/>
    <row r="2260" customFormat="1" hidden="1"/>
    <row r="2261" customFormat="1" hidden="1"/>
    <row r="2262" customFormat="1" hidden="1"/>
    <row r="2263" customFormat="1" hidden="1"/>
    <row r="2264" customFormat="1" hidden="1"/>
    <row r="2265" customFormat="1" hidden="1"/>
    <row r="2266" customFormat="1" hidden="1"/>
    <row r="2267" customFormat="1" hidden="1"/>
    <row r="2268" customFormat="1" hidden="1"/>
    <row r="2269" customFormat="1" hidden="1"/>
    <row r="2270" customFormat="1" hidden="1"/>
    <row r="2271" customFormat="1" hidden="1"/>
    <row r="2272" customFormat="1" hidden="1"/>
    <row r="2273" customFormat="1" hidden="1"/>
    <row r="2274" customFormat="1" hidden="1"/>
    <row r="2275" customFormat="1" hidden="1"/>
    <row r="2276" customFormat="1" hidden="1"/>
    <row r="2277" customFormat="1" hidden="1"/>
    <row r="2278" customFormat="1" hidden="1"/>
    <row r="2279" customFormat="1" hidden="1"/>
    <row r="2280" customFormat="1" hidden="1"/>
    <row r="2281" customFormat="1" hidden="1"/>
    <row r="2282" customFormat="1" hidden="1"/>
    <row r="2283" customFormat="1" hidden="1"/>
    <row r="2284" customFormat="1" hidden="1"/>
    <row r="2285" customFormat="1" hidden="1"/>
    <row r="2286" customFormat="1" hidden="1"/>
    <row r="2287" customFormat="1" hidden="1"/>
    <row r="2288" customFormat="1" hidden="1"/>
    <row r="2289" customFormat="1" hidden="1"/>
    <row r="2290" customFormat="1" hidden="1"/>
    <row r="2291" customFormat="1" hidden="1"/>
    <row r="2292" customFormat="1" hidden="1"/>
    <row r="2293" customFormat="1" hidden="1"/>
    <row r="2294" customFormat="1" hidden="1"/>
    <row r="2295" customFormat="1" hidden="1"/>
    <row r="2296" customFormat="1" hidden="1"/>
    <row r="2297" customFormat="1" hidden="1"/>
    <row r="2298" customFormat="1" hidden="1"/>
    <row r="2299" customFormat="1" hidden="1"/>
    <row r="2300" customFormat="1" hidden="1"/>
    <row r="2301" customFormat="1" hidden="1"/>
    <row r="2302" customFormat="1" hidden="1"/>
    <row r="2303" customFormat="1" hidden="1"/>
    <row r="2304" customFormat="1" hidden="1"/>
    <row r="2305" customFormat="1" hidden="1"/>
    <row r="2306" customFormat="1" hidden="1"/>
    <row r="2307" customFormat="1" hidden="1"/>
    <row r="2308" customFormat="1" hidden="1"/>
    <row r="2309" customFormat="1" hidden="1"/>
    <row r="2310" customFormat="1" hidden="1"/>
    <row r="2311" customFormat="1" hidden="1"/>
    <row r="2312" customFormat="1" hidden="1"/>
    <row r="2313" customFormat="1" hidden="1"/>
    <row r="2314" customFormat="1" hidden="1"/>
    <row r="2315" customFormat="1" hidden="1"/>
    <row r="2316" customFormat="1" hidden="1"/>
    <row r="2317" customFormat="1" hidden="1"/>
    <row r="1048576" spans="4:4" hidden="1">
      <c r="D1048576" s="42" t="e">
        <f>INDEX('brukerregistrering-støtteark'!N5:N12,MATCH(#REF!,'brukerregistrering-støtteark'!$M$5:$M$17,0))</f>
        <v>#REF!</v>
      </c>
    </row>
  </sheetData>
  <mergeCells count="1">
    <mergeCell ref="C2:J3"/>
  </mergeCell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E40F-E09A-485E-851D-3E42E0FC6930}">
  <sheetPr codeName="Sheet2"/>
  <dimension ref="A1:BA187"/>
  <sheetViews>
    <sheetView showGridLines="0" zoomScale="90" zoomScaleNormal="90" workbookViewId="0">
      <pane xSplit="3" ySplit="11" topLeftCell="D12" activePane="bottomRight" state="frozen"/>
      <selection pane="topRight" activeCell="F1" sqref="F1"/>
      <selection pane="bottomLeft" activeCell="A12" sqref="A12"/>
      <selection pane="bottomRight" activeCell="E14" sqref="E14"/>
    </sheetView>
  </sheetViews>
  <sheetFormatPr defaultColWidth="8.85546875" defaultRowHeight="15"/>
  <cols>
    <col min="1" max="1" width="16.42578125" customWidth="1"/>
    <col min="2" max="2" width="17.42578125" customWidth="1"/>
    <col min="3" max="3" width="16.42578125" customWidth="1"/>
    <col min="4" max="7" width="16.140625" customWidth="1"/>
    <col min="8" max="28" width="18.42578125" customWidth="1"/>
    <col min="29" max="31" width="16.140625" customWidth="1"/>
    <col min="32" max="52" width="18.42578125" customWidth="1"/>
  </cols>
  <sheetData>
    <row r="1" spans="1:53" ht="24.75">
      <c r="A1" s="111"/>
      <c r="C1" s="31"/>
    </row>
    <row r="2" spans="1:53" ht="48.6" customHeight="1">
      <c r="A2" s="30"/>
      <c r="B2" s="55"/>
      <c r="C2" s="55"/>
      <c r="D2" t="s">
        <v>207</v>
      </c>
    </row>
    <row r="3" spans="1:53" ht="25.35" customHeight="1">
      <c r="A3" s="31"/>
      <c r="B3" s="31"/>
      <c r="C3" s="31"/>
    </row>
    <row r="4" spans="1:53" ht="25.35" customHeight="1">
      <c r="A4" s="54"/>
    </row>
    <row r="5" spans="1:53" ht="25.35" customHeight="1">
      <c r="A5" s="31"/>
    </row>
    <row r="6" spans="1:53" ht="25.35" customHeight="1">
      <c r="A6" s="31"/>
    </row>
    <row r="7" spans="1:53" ht="25.35" customHeight="1">
      <c r="A7" s="31"/>
    </row>
    <row r="8" spans="1:53" ht="25.35" customHeight="1">
      <c r="A8" s="31"/>
    </row>
    <row r="9" spans="1:53" ht="25.35" customHeight="1" thickBot="1">
      <c r="A9" s="31"/>
      <c r="B9" s="31"/>
      <c r="C9" s="31"/>
      <c r="D9" s="667" t="s">
        <v>208</v>
      </c>
      <c r="E9" s="668"/>
      <c r="F9" s="668"/>
      <c r="G9" s="668"/>
      <c r="H9" s="668"/>
      <c r="I9" s="668"/>
      <c r="J9" s="668"/>
      <c r="K9" s="668"/>
      <c r="L9" s="668"/>
      <c r="M9" s="668"/>
      <c r="N9" s="668"/>
      <c r="O9" s="668"/>
      <c r="P9" s="668"/>
      <c r="Q9" s="668"/>
      <c r="R9" s="668"/>
      <c r="S9" s="668"/>
      <c r="T9" s="668"/>
      <c r="U9" s="668"/>
      <c r="V9" s="668"/>
      <c r="W9" s="668"/>
      <c r="X9" s="668"/>
      <c r="Y9" s="668"/>
      <c r="Z9" s="668"/>
      <c r="AA9" s="668"/>
      <c r="AB9" s="669"/>
      <c r="AC9" s="667" t="s">
        <v>209</v>
      </c>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9"/>
    </row>
    <row r="10" spans="1:53" ht="20.25" thickBot="1">
      <c r="A10" s="31"/>
      <c r="B10" s="58"/>
      <c r="C10" s="57"/>
      <c r="D10" s="72" t="s">
        <v>114</v>
      </c>
      <c r="E10" s="71" t="s">
        <v>109</v>
      </c>
      <c r="F10" s="71" t="s">
        <v>110</v>
      </c>
      <c r="G10" s="71" t="s">
        <v>112</v>
      </c>
      <c r="H10" s="71" t="s">
        <v>210</v>
      </c>
      <c r="I10" s="71" t="s">
        <v>211</v>
      </c>
      <c r="J10" s="71" t="s">
        <v>212</v>
      </c>
      <c r="K10" s="71" t="s">
        <v>213</v>
      </c>
      <c r="L10" s="71" t="s">
        <v>214</v>
      </c>
      <c r="M10" s="71" t="s">
        <v>215</v>
      </c>
      <c r="N10" s="71" t="s">
        <v>216</v>
      </c>
      <c r="O10" s="71" t="s">
        <v>217</v>
      </c>
      <c r="P10" s="71" t="s">
        <v>218</v>
      </c>
      <c r="Q10" s="71" t="s">
        <v>219</v>
      </c>
      <c r="R10" s="71" t="s">
        <v>220</v>
      </c>
      <c r="S10" s="71" t="s">
        <v>221</v>
      </c>
      <c r="T10" s="71" t="s">
        <v>222</v>
      </c>
      <c r="U10" s="71" t="s">
        <v>223</v>
      </c>
      <c r="V10" s="71" t="s">
        <v>224</v>
      </c>
      <c r="W10" s="71" t="s">
        <v>225</v>
      </c>
      <c r="X10" s="71" t="s">
        <v>226</v>
      </c>
      <c r="Y10" s="71" t="s">
        <v>227</v>
      </c>
      <c r="Z10" s="71" t="s">
        <v>228</v>
      </c>
      <c r="AA10" s="71" t="s">
        <v>229</v>
      </c>
      <c r="AB10" s="71" t="s">
        <v>230</v>
      </c>
      <c r="AC10" s="101" t="s">
        <v>109</v>
      </c>
      <c r="AD10" s="71" t="s">
        <v>110</v>
      </c>
      <c r="AE10" s="71" t="s">
        <v>112</v>
      </c>
      <c r="AF10" s="71" t="s">
        <v>210</v>
      </c>
      <c r="AG10" s="71" t="s">
        <v>211</v>
      </c>
      <c r="AH10" s="71" t="s">
        <v>212</v>
      </c>
      <c r="AI10" s="71" t="s">
        <v>213</v>
      </c>
      <c r="AJ10" s="71" t="s">
        <v>214</v>
      </c>
      <c r="AK10" s="71" t="s">
        <v>215</v>
      </c>
      <c r="AL10" s="71" t="s">
        <v>216</v>
      </c>
      <c r="AM10" s="71" t="s">
        <v>217</v>
      </c>
      <c r="AN10" s="71" t="s">
        <v>218</v>
      </c>
      <c r="AO10" s="71" t="s">
        <v>219</v>
      </c>
      <c r="AP10" s="71" t="s">
        <v>220</v>
      </c>
      <c r="AQ10" s="71" t="s">
        <v>221</v>
      </c>
      <c r="AR10" s="71" t="s">
        <v>222</v>
      </c>
      <c r="AS10" s="71" t="s">
        <v>223</v>
      </c>
      <c r="AT10" s="71" t="s">
        <v>224</v>
      </c>
      <c r="AU10" s="71" t="s">
        <v>225</v>
      </c>
      <c r="AV10" s="71" t="s">
        <v>226</v>
      </c>
      <c r="AW10" s="71" t="s">
        <v>227</v>
      </c>
      <c r="AX10" s="71" t="s">
        <v>228</v>
      </c>
      <c r="AY10" s="71" t="s">
        <v>229</v>
      </c>
      <c r="AZ10" s="71" t="s">
        <v>230</v>
      </c>
    </row>
    <row r="11" spans="1:53" ht="68.099999999999994" customHeight="1" thickBot="1">
      <c r="A11" s="32" t="s">
        <v>199</v>
      </c>
      <c r="B11" s="33" t="s">
        <v>231</v>
      </c>
      <c r="C11" s="34" t="s">
        <v>116</v>
      </c>
      <c r="D11" s="62" t="s">
        <v>232</v>
      </c>
      <c r="E11" s="70" t="s">
        <v>232</v>
      </c>
      <c r="F11" s="35" t="s">
        <v>232</v>
      </c>
      <c r="G11" s="35" t="s">
        <v>232</v>
      </c>
      <c r="H11" s="35" t="s">
        <v>232</v>
      </c>
      <c r="I11" s="35" t="s">
        <v>232</v>
      </c>
      <c r="J11" s="35" t="s">
        <v>232</v>
      </c>
      <c r="K11" s="35" t="s">
        <v>232</v>
      </c>
      <c r="L11" s="35" t="s">
        <v>232</v>
      </c>
      <c r="M11" s="35" t="s">
        <v>232</v>
      </c>
      <c r="N11" s="35" t="s">
        <v>232</v>
      </c>
      <c r="O11" s="35" t="s">
        <v>232</v>
      </c>
      <c r="P11" s="35" t="s">
        <v>232</v>
      </c>
      <c r="Q11" s="35" t="s">
        <v>232</v>
      </c>
      <c r="R11" s="35" t="s">
        <v>232</v>
      </c>
      <c r="S11" s="35" t="s">
        <v>232</v>
      </c>
      <c r="T11" s="35" t="s">
        <v>232</v>
      </c>
      <c r="U11" s="35" t="s">
        <v>232</v>
      </c>
      <c r="V11" s="35" t="s">
        <v>232</v>
      </c>
      <c r="W11" s="35" t="s">
        <v>232</v>
      </c>
      <c r="X11" s="35" t="s">
        <v>232</v>
      </c>
      <c r="Y11" s="35" t="s">
        <v>232</v>
      </c>
      <c r="Z11" s="35" t="s">
        <v>232</v>
      </c>
      <c r="AA11" s="35" t="s">
        <v>232</v>
      </c>
      <c r="AB11" s="35" t="s">
        <v>232</v>
      </c>
      <c r="AC11" s="56" t="s">
        <v>233</v>
      </c>
      <c r="AD11" s="56" t="s">
        <v>233</v>
      </c>
      <c r="AE11" s="56" t="s">
        <v>233</v>
      </c>
      <c r="AF11" s="56" t="s">
        <v>233</v>
      </c>
      <c r="AG11" s="56" t="s">
        <v>233</v>
      </c>
      <c r="AH11" s="56" t="s">
        <v>233</v>
      </c>
      <c r="AI11" s="56" t="s">
        <v>233</v>
      </c>
      <c r="AJ11" s="56" t="s">
        <v>233</v>
      </c>
      <c r="AK11" s="56" t="s">
        <v>233</v>
      </c>
      <c r="AL11" s="56" t="s">
        <v>233</v>
      </c>
      <c r="AM11" s="56" t="s">
        <v>233</v>
      </c>
      <c r="AN11" s="56" t="s">
        <v>233</v>
      </c>
      <c r="AO11" s="56" t="s">
        <v>233</v>
      </c>
      <c r="AP11" s="56" t="s">
        <v>233</v>
      </c>
      <c r="AQ11" s="56" t="s">
        <v>233</v>
      </c>
      <c r="AR11" s="56" t="s">
        <v>233</v>
      </c>
      <c r="AS11" s="56" t="s">
        <v>233</v>
      </c>
      <c r="AT11" s="56" t="s">
        <v>233</v>
      </c>
      <c r="AU11" s="56" t="s">
        <v>233</v>
      </c>
      <c r="AV11" s="56" t="s">
        <v>233</v>
      </c>
      <c r="AW11" s="56" t="s">
        <v>233</v>
      </c>
      <c r="AX11" s="56" t="s">
        <v>233</v>
      </c>
      <c r="AY11" s="56" t="s">
        <v>233</v>
      </c>
      <c r="AZ11" s="63" t="s">
        <v>233</v>
      </c>
    </row>
    <row r="12" spans="1:53" ht="15.75" thickBot="1">
      <c r="A12" s="36" t="str">
        <f>IF(Brukerregistrering!C7="","",Brukerregistrering!C7)</f>
        <v/>
      </c>
      <c r="B12" s="22" t="str">
        <f>IF(Brukerregistrering!F7="","",Brukerregistrering!F7)</f>
        <v/>
      </c>
      <c r="C12" s="60" t="str">
        <f>IF(Brukerregistrering!H7="","",Brukerregistrering!H7)</f>
        <v/>
      </c>
      <c r="D12" s="64">
        <f>IF(Brukerregistrering!$G7*Målinger!E9=0,0,Brukerregistrering!$G7*Målinger!E9)</f>
        <v>0</v>
      </c>
      <c r="E12" s="67">
        <f>IF(Brukerregistrering!$G7*Målinger!$K9=0,0,Brukerregistrering!$G7*Målinger!$K9)</f>
        <v>0</v>
      </c>
      <c r="F12" s="67">
        <f>IF(Brukerregistrering!$G7*Målinger!$V9=0,0,Brukerregistrering!$G7*Målinger!$V9)</f>
        <v>0</v>
      </c>
      <c r="G12" s="67">
        <f>IF(Brukerregistrering!$G7*Målinger!$AG9=0,0,Brukerregistrering!$G7*Målinger!$AG9)</f>
        <v>0</v>
      </c>
      <c r="H12" s="69">
        <f>IF(Brukerregistrering!$G7*Målinger!$AR9=0,0,Brukerregistrering!$G7*Målinger!$AR9)</f>
        <v>0</v>
      </c>
      <c r="I12" s="67"/>
      <c r="J12" s="67"/>
      <c r="K12" s="67"/>
      <c r="L12" s="67"/>
      <c r="M12" s="67"/>
      <c r="N12" s="67"/>
      <c r="O12" s="67"/>
      <c r="P12" s="67"/>
      <c r="Q12" s="67"/>
      <c r="R12" s="67"/>
      <c r="S12" s="67"/>
      <c r="T12" s="67"/>
      <c r="U12" s="67"/>
      <c r="V12" s="67"/>
      <c r="W12" s="67"/>
      <c r="X12" s="67"/>
      <c r="Y12" s="67"/>
      <c r="Z12" s="67"/>
      <c r="AA12" s="67"/>
      <c r="AB12" s="98"/>
      <c r="AC12" s="102"/>
      <c r="AD12" s="68"/>
      <c r="AE12" s="68"/>
      <c r="AF12" s="68"/>
      <c r="AG12" s="68"/>
      <c r="AH12" s="68"/>
      <c r="AI12" s="68"/>
      <c r="AJ12" s="68"/>
      <c r="AK12" s="68"/>
      <c r="AL12" s="68"/>
      <c r="AM12" s="68"/>
      <c r="AN12" s="68"/>
      <c r="AO12" s="68"/>
      <c r="AP12" s="68"/>
      <c r="AQ12" s="68"/>
      <c r="AR12" s="68"/>
      <c r="AS12" s="68"/>
      <c r="AT12" s="68"/>
      <c r="AU12" s="68"/>
      <c r="AV12" s="68"/>
      <c r="AW12" s="68"/>
      <c r="AX12" s="68"/>
      <c r="AY12" s="68"/>
      <c r="AZ12" s="65"/>
    </row>
    <row r="13" spans="1:53" ht="15.75" thickBot="1">
      <c r="A13" s="36" t="str">
        <f>IF(Brukerregistrering!C8="","",Brukerregistrering!C8)</f>
        <v/>
      </c>
      <c r="B13" s="22" t="str">
        <f>IF(Brukerregistrering!F8="","",Brukerregistrering!F8)</f>
        <v/>
      </c>
      <c r="C13" s="60" t="str">
        <f>IF(Brukerregistrering!H8="","",Brukerregistrering!H8)</f>
        <v/>
      </c>
      <c r="D13" s="64">
        <f>IF(Brukerregistrering!$G8*Målinger!E10=0,0,Brukerregistrering!$G8*Målinger!E10)</f>
        <v>0</v>
      </c>
      <c r="E13" s="67">
        <f>IF(Brukerregistrering!$G8*Målinger!$K10=0,0,Brukerregistrering!$G8*Målinger!$K10)</f>
        <v>0</v>
      </c>
      <c r="F13" s="67">
        <f>IF(Brukerregistrering!$G8*Målinger!$V10=0,0,Brukerregistrering!$G8*Målinger!$V10)</f>
        <v>0</v>
      </c>
      <c r="G13" s="67">
        <f>IF(Brukerregistrering!$G8*Målinger!$AG10=0,0,Brukerregistrering!$G8*Målinger!$AG10)</f>
        <v>0</v>
      </c>
      <c r="H13" s="69">
        <f>IF(Brukerregistrering!$G8*Målinger!$AR10=0,0,Brukerregistrering!$G8*Målinger!$AR10)</f>
        <v>0</v>
      </c>
      <c r="I13" s="69"/>
      <c r="J13" s="69"/>
      <c r="K13" s="69"/>
      <c r="L13" s="69"/>
      <c r="M13" s="69"/>
      <c r="N13" s="69"/>
      <c r="O13" s="69"/>
      <c r="P13" s="69"/>
      <c r="Q13" s="69"/>
      <c r="R13" s="69"/>
      <c r="S13" s="69"/>
      <c r="T13" s="69"/>
      <c r="U13" s="69"/>
      <c r="V13" s="69"/>
      <c r="W13" s="69"/>
      <c r="X13" s="69"/>
      <c r="Y13" s="69"/>
      <c r="Z13" s="69"/>
      <c r="AA13" s="69"/>
      <c r="AB13" s="99"/>
      <c r="AC13" s="103"/>
      <c r="AD13" s="66"/>
      <c r="AE13" s="66"/>
      <c r="AF13" s="66"/>
      <c r="AG13" s="66"/>
      <c r="AH13" s="66"/>
      <c r="AI13" s="66"/>
      <c r="AJ13" s="66"/>
      <c r="AK13" s="66"/>
      <c r="AL13" s="66"/>
      <c r="AM13" s="66"/>
      <c r="AN13" s="66"/>
      <c r="AO13" s="66"/>
      <c r="AP13" s="66"/>
      <c r="AQ13" s="66"/>
      <c r="AR13" s="66"/>
      <c r="AS13" s="66"/>
      <c r="AT13" s="66"/>
      <c r="AU13" s="66"/>
      <c r="AV13" s="66"/>
      <c r="AW13" s="66"/>
      <c r="AX13" s="66"/>
      <c r="AY13" s="66"/>
      <c r="AZ13" s="65"/>
    </row>
    <row r="14" spans="1:53" ht="15.75" thickBot="1">
      <c r="A14" s="36" t="str">
        <f>IF(Brukerregistrering!C9="","",Brukerregistrering!C9)</f>
        <v/>
      </c>
      <c r="B14" s="22" t="str">
        <f>IF(Brukerregistrering!F9="","",Brukerregistrering!F9)</f>
        <v/>
      </c>
      <c r="C14" s="60" t="str">
        <f>IF(Brukerregistrering!H9="","",Brukerregistrering!H9)</f>
        <v/>
      </c>
      <c r="D14" s="64">
        <f>IF(Brukerregistrering!$G9*Målinger!E11=0,0,Brukerregistrering!$G9*Målinger!E11)</f>
        <v>0</v>
      </c>
      <c r="E14" s="67">
        <f>IF(Brukerregistrering!$G9*Målinger!$K11=0,0,Brukerregistrering!$G9*Målinger!$K11)</f>
        <v>0</v>
      </c>
      <c r="F14" s="67">
        <f>IF(Brukerregistrering!$G9*Målinger!$V11=0,0,Brukerregistrering!$G9*Målinger!$V11)</f>
        <v>0</v>
      </c>
      <c r="G14" s="67">
        <f>IF(Brukerregistrering!$G9*Målinger!$AG11=0,0,Brukerregistrering!$G9*Målinger!$AG11)</f>
        <v>0</v>
      </c>
      <c r="H14" s="69">
        <f>IF(Brukerregistrering!$G9*Målinger!$AR11=0,0,Brukerregistrering!$G9*Målinger!$AR11)</f>
        <v>0</v>
      </c>
      <c r="I14" s="69"/>
      <c r="J14" s="69"/>
      <c r="K14" s="69"/>
      <c r="L14" s="69"/>
      <c r="M14" s="69"/>
      <c r="N14" s="69"/>
      <c r="O14" s="69"/>
      <c r="P14" s="69"/>
      <c r="Q14" s="69"/>
      <c r="R14" s="69"/>
      <c r="S14" s="69"/>
      <c r="T14" s="69"/>
      <c r="U14" s="69"/>
      <c r="V14" s="69"/>
      <c r="W14" s="69"/>
      <c r="X14" s="69"/>
      <c r="Y14" s="69"/>
      <c r="Z14" s="69"/>
      <c r="AA14" s="69"/>
      <c r="AB14" s="99"/>
      <c r="AC14" s="103"/>
      <c r="AD14" s="66"/>
      <c r="AE14" s="66"/>
      <c r="AF14" s="66"/>
      <c r="AG14" s="66"/>
      <c r="AH14" s="66"/>
      <c r="AI14" s="66"/>
      <c r="AJ14" s="66"/>
      <c r="AK14" s="66"/>
      <c r="AL14" s="66"/>
      <c r="AM14" s="66"/>
      <c r="AN14" s="66"/>
      <c r="AO14" s="66"/>
      <c r="AP14" s="66"/>
      <c r="AQ14" s="66"/>
      <c r="AR14" s="66"/>
      <c r="AS14" s="66"/>
      <c r="AT14" s="66"/>
      <c r="AU14" s="66"/>
      <c r="AV14" s="66"/>
      <c r="AW14" s="66"/>
      <c r="AX14" s="66"/>
      <c r="AY14" s="66"/>
      <c r="AZ14" s="65"/>
    </row>
    <row r="15" spans="1:53" ht="15.75" thickBot="1">
      <c r="A15" s="36" t="str">
        <f>IF(Brukerregistrering!C10="","",Brukerregistrering!C10)</f>
        <v/>
      </c>
      <c r="B15" s="22" t="str">
        <f>IF(Brukerregistrering!F10="","",Brukerregistrering!F10)</f>
        <v/>
      </c>
      <c r="C15" s="60" t="str">
        <f>IF(Brukerregistrering!H10="","",Brukerregistrering!H10)</f>
        <v/>
      </c>
      <c r="D15" s="64">
        <f>IF(Brukerregistrering!$G10*Målinger!E12=0,0,Brukerregistrering!$G10*Målinger!E12)</f>
        <v>0</v>
      </c>
      <c r="E15" s="67">
        <f>IF(Brukerregistrering!$G10*Målinger!$K12=0,0,Brukerregistrering!$G10*Målinger!$K12)</f>
        <v>0</v>
      </c>
      <c r="F15" s="67">
        <f>IF(Brukerregistrering!$G10*Målinger!$V12=0,0,Brukerregistrering!$G10*Målinger!$V12)</f>
        <v>0</v>
      </c>
      <c r="G15" s="67">
        <f>IF(Brukerregistrering!$G10*Målinger!$AG12=0,0,Brukerregistrering!$G10*Målinger!$AG12)</f>
        <v>0</v>
      </c>
      <c r="H15" s="69">
        <f>IF(Brukerregistrering!$G10*Målinger!$AR12=0,0,Brukerregistrering!$G10*Målinger!$AR12)</f>
        <v>0</v>
      </c>
      <c r="I15" s="69"/>
      <c r="J15" s="69"/>
      <c r="K15" s="69"/>
      <c r="L15" s="69"/>
      <c r="M15" s="69"/>
      <c r="N15" s="69"/>
      <c r="O15" s="69"/>
      <c r="P15" s="69"/>
      <c r="Q15" s="69"/>
      <c r="R15" s="69"/>
      <c r="S15" s="69"/>
      <c r="T15" s="69"/>
      <c r="U15" s="69"/>
      <c r="V15" s="69"/>
      <c r="W15" s="69"/>
      <c r="X15" s="69"/>
      <c r="Y15" s="69"/>
      <c r="Z15" s="69"/>
      <c r="AA15" s="69"/>
      <c r="AB15" s="99"/>
      <c r="AC15" s="103"/>
      <c r="AD15" s="66"/>
      <c r="AE15" s="66"/>
      <c r="AF15" s="66"/>
      <c r="AG15" s="66"/>
      <c r="AH15" s="66"/>
      <c r="AI15" s="66"/>
      <c r="AJ15" s="66"/>
      <c r="AK15" s="66"/>
      <c r="AL15" s="66"/>
      <c r="AM15" s="66"/>
      <c r="AN15" s="66"/>
      <c r="AO15" s="66"/>
      <c r="AP15" s="66"/>
      <c r="AQ15" s="66"/>
      <c r="AR15" s="66"/>
      <c r="AS15" s="66"/>
      <c r="AT15" s="66"/>
      <c r="AU15" s="66"/>
      <c r="AV15" s="66"/>
      <c r="AW15" s="66"/>
      <c r="AX15" s="66"/>
      <c r="AY15" s="66"/>
      <c r="AZ15" s="65"/>
    </row>
    <row r="16" spans="1:53" ht="15.75" thickBot="1">
      <c r="A16" s="36" t="str">
        <f>IF(Brukerregistrering!C11="","",Brukerregistrering!C11)</f>
        <v/>
      </c>
      <c r="B16" s="22" t="str">
        <f>IF(Brukerregistrering!F11="","",Brukerregistrering!F11)</f>
        <v/>
      </c>
      <c r="C16" s="60" t="str">
        <f>IF(Brukerregistrering!H11="","",Brukerregistrering!H11)</f>
        <v/>
      </c>
      <c r="D16" s="64">
        <f>IF(Brukerregistrering!$G11*Målinger!E13=0,0,Brukerregistrering!$G11*Målinger!E13)</f>
        <v>0</v>
      </c>
      <c r="E16" s="67">
        <f>IF(Brukerregistrering!$G11*Målinger!$K13=0,0,Brukerregistrering!$G11*Målinger!$K13)</f>
        <v>0</v>
      </c>
      <c r="F16" s="67">
        <f>IF(Brukerregistrering!$G11*Målinger!$V13=0,0,Brukerregistrering!$G11*Målinger!$V13)</f>
        <v>0</v>
      </c>
      <c r="G16" s="67">
        <f>IF(Brukerregistrering!$G11*Målinger!$AG13=0,0,Brukerregistrering!$G11*Målinger!$AG13)</f>
        <v>0</v>
      </c>
      <c r="H16" s="69">
        <f>IF(Brukerregistrering!$G11*Målinger!$AR13=0,0,Brukerregistrering!$G11*Målinger!$AR13)</f>
        <v>0</v>
      </c>
      <c r="I16" s="69"/>
      <c r="J16" s="69"/>
      <c r="K16" s="69"/>
      <c r="L16" s="69"/>
      <c r="M16" s="69"/>
      <c r="N16" s="69"/>
      <c r="O16" s="69"/>
      <c r="P16" s="69"/>
      <c r="Q16" s="69"/>
      <c r="R16" s="69"/>
      <c r="S16" s="69"/>
      <c r="T16" s="69"/>
      <c r="U16" s="69"/>
      <c r="V16" s="69"/>
      <c r="W16" s="69"/>
      <c r="X16" s="69"/>
      <c r="Y16" s="69"/>
      <c r="Z16" s="69"/>
      <c r="AA16" s="69"/>
      <c r="AB16" s="99"/>
      <c r="AC16" s="103"/>
      <c r="AD16" s="66"/>
      <c r="AE16" s="66"/>
      <c r="AF16" s="66"/>
      <c r="AG16" s="66"/>
      <c r="AH16" s="66"/>
      <c r="AI16" s="66"/>
      <c r="AJ16" s="66"/>
      <c r="AK16" s="66"/>
      <c r="AL16" s="66"/>
      <c r="AM16" s="66"/>
      <c r="AN16" s="66"/>
      <c r="AO16" s="66"/>
      <c r="AP16" s="66"/>
      <c r="AQ16" s="66"/>
      <c r="AR16" s="66"/>
      <c r="AS16" s="66"/>
      <c r="AT16" s="66"/>
      <c r="AU16" s="66"/>
      <c r="AV16" s="66"/>
      <c r="AW16" s="66"/>
      <c r="AX16" s="66"/>
      <c r="AY16" s="66"/>
      <c r="AZ16" s="65"/>
    </row>
    <row r="17" spans="1:52" ht="15.75" thickBot="1">
      <c r="A17" s="36" t="str">
        <f>IF(Brukerregistrering!C12="","",Brukerregistrering!C12)</f>
        <v/>
      </c>
      <c r="B17" s="22" t="str">
        <f>IF(Brukerregistrering!F12="","",Brukerregistrering!F12)</f>
        <v/>
      </c>
      <c r="C17" s="60" t="str">
        <f>IF(Brukerregistrering!H12="","",Brukerregistrering!H12)</f>
        <v/>
      </c>
      <c r="D17" s="64">
        <f>IF(Brukerregistrering!$G12*Målinger!E14=0,0,Brukerregistrering!$G12*Målinger!E14)</f>
        <v>0</v>
      </c>
      <c r="E17" s="67">
        <f>IF(Brukerregistrering!$G12*Målinger!$K14=0,0,Brukerregistrering!$G12*Målinger!$K14)</f>
        <v>0</v>
      </c>
      <c r="F17" s="67">
        <f>IF(Brukerregistrering!$G12*Målinger!$V14=0,0,Brukerregistrering!$G12*Målinger!$V14)</f>
        <v>0</v>
      </c>
      <c r="G17" s="67">
        <f>IF(Brukerregistrering!$G12*Målinger!$AG14=0,0,Brukerregistrering!$G12*Målinger!$AG14)</f>
        <v>0</v>
      </c>
      <c r="H17" s="69">
        <f>IF(Brukerregistrering!$G12*Målinger!$AR14=0,0,Brukerregistrering!$G12*Målinger!$AR14)</f>
        <v>0</v>
      </c>
      <c r="I17" s="69"/>
      <c r="J17" s="69"/>
      <c r="K17" s="69"/>
      <c r="L17" s="69"/>
      <c r="M17" s="69"/>
      <c r="N17" s="69"/>
      <c r="O17" s="69"/>
      <c r="P17" s="69"/>
      <c r="Q17" s="69"/>
      <c r="R17" s="69"/>
      <c r="S17" s="69"/>
      <c r="T17" s="69"/>
      <c r="U17" s="69"/>
      <c r="V17" s="69"/>
      <c r="W17" s="69"/>
      <c r="X17" s="69"/>
      <c r="Y17" s="69"/>
      <c r="Z17" s="69"/>
      <c r="AA17" s="69"/>
      <c r="AB17" s="99"/>
      <c r="AC17" s="103"/>
      <c r="AD17" s="66"/>
      <c r="AE17" s="66"/>
      <c r="AF17" s="66"/>
      <c r="AG17" s="66"/>
      <c r="AH17" s="66"/>
      <c r="AI17" s="66"/>
      <c r="AJ17" s="66"/>
      <c r="AK17" s="66"/>
      <c r="AL17" s="66"/>
      <c r="AM17" s="66"/>
      <c r="AN17" s="66"/>
      <c r="AO17" s="66"/>
      <c r="AP17" s="66"/>
      <c r="AQ17" s="66"/>
      <c r="AR17" s="66"/>
      <c r="AS17" s="66"/>
      <c r="AT17" s="66"/>
      <c r="AU17" s="66"/>
      <c r="AV17" s="66"/>
      <c r="AW17" s="66"/>
      <c r="AX17" s="66"/>
      <c r="AY17" s="66"/>
      <c r="AZ17" s="65"/>
    </row>
    <row r="18" spans="1:52" ht="15.75" thickBot="1">
      <c r="A18" s="36" t="str">
        <f>IF(Brukerregistrering!C13="","",Brukerregistrering!C13)</f>
        <v/>
      </c>
      <c r="B18" s="22" t="str">
        <f>IF(Brukerregistrering!F13="","",Brukerregistrering!F13)</f>
        <v/>
      </c>
      <c r="C18" s="60" t="str">
        <f>IF(Brukerregistrering!H13="","",Brukerregistrering!H13)</f>
        <v/>
      </c>
      <c r="D18" s="64">
        <f>IF(Brukerregistrering!$G13*Målinger!E15=0,0,Brukerregistrering!$G13*Målinger!E15)</f>
        <v>0</v>
      </c>
      <c r="E18" s="67">
        <f>IF(Brukerregistrering!$G13*Målinger!$K15=0,0,Brukerregistrering!$G13*Målinger!$K15)</f>
        <v>0</v>
      </c>
      <c r="F18" s="67">
        <f>IF(Brukerregistrering!$G13*Målinger!$V15=0,0,Brukerregistrering!$G13*Målinger!$V15)</f>
        <v>0</v>
      </c>
      <c r="G18" s="67">
        <f>IF(Brukerregistrering!$G13*Målinger!$AG15=0,0,Brukerregistrering!$G13*Målinger!$AG15)</f>
        <v>0</v>
      </c>
      <c r="H18" s="69">
        <f>IF(Brukerregistrering!$G13*Målinger!$AR15=0,0,Brukerregistrering!$G13*Målinger!$AR15)</f>
        <v>0</v>
      </c>
      <c r="I18" s="69"/>
      <c r="J18" s="69"/>
      <c r="K18" s="69"/>
      <c r="L18" s="69"/>
      <c r="M18" s="69"/>
      <c r="N18" s="69"/>
      <c r="O18" s="69"/>
      <c r="P18" s="69"/>
      <c r="Q18" s="69"/>
      <c r="R18" s="69"/>
      <c r="S18" s="69"/>
      <c r="T18" s="69"/>
      <c r="U18" s="69"/>
      <c r="V18" s="69"/>
      <c r="W18" s="69"/>
      <c r="X18" s="69"/>
      <c r="Y18" s="69"/>
      <c r="Z18" s="69"/>
      <c r="AA18" s="69"/>
      <c r="AB18" s="99"/>
      <c r="AC18" s="103"/>
      <c r="AD18" s="66"/>
      <c r="AE18" s="66"/>
      <c r="AF18" s="66"/>
      <c r="AG18" s="66"/>
      <c r="AH18" s="66"/>
      <c r="AI18" s="66"/>
      <c r="AJ18" s="66"/>
      <c r="AK18" s="66"/>
      <c r="AL18" s="66"/>
      <c r="AM18" s="66"/>
      <c r="AN18" s="66"/>
      <c r="AO18" s="66"/>
      <c r="AP18" s="66"/>
      <c r="AQ18" s="66"/>
      <c r="AR18" s="66"/>
      <c r="AS18" s="66"/>
      <c r="AT18" s="66"/>
      <c r="AU18" s="66"/>
      <c r="AV18" s="66"/>
      <c r="AW18" s="66"/>
      <c r="AX18" s="66"/>
      <c r="AY18" s="66"/>
      <c r="AZ18" s="65"/>
    </row>
    <row r="19" spans="1:52" ht="15.75" thickBot="1">
      <c r="A19" s="36" t="str">
        <f>IF(Brukerregistrering!C14="","",Brukerregistrering!C14)</f>
        <v/>
      </c>
      <c r="B19" s="22" t="str">
        <f>IF(Brukerregistrering!F14="","",Brukerregistrering!F14)</f>
        <v/>
      </c>
      <c r="C19" s="60" t="str">
        <f>IF(Brukerregistrering!H14="","",Brukerregistrering!H14)</f>
        <v/>
      </c>
      <c r="D19" s="64">
        <f>IF(Brukerregistrering!$G14*Målinger!E16=0,0,Brukerregistrering!$G14*Målinger!E16)</f>
        <v>0</v>
      </c>
      <c r="E19" s="67">
        <f>IF(Brukerregistrering!$G14*Målinger!$K16=0,0,Brukerregistrering!$G14*Målinger!$K16)</f>
        <v>0</v>
      </c>
      <c r="F19" s="67">
        <f>IF(Brukerregistrering!$G14*Målinger!$V16=0,0,Brukerregistrering!$G14*Målinger!$V16)</f>
        <v>0</v>
      </c>
      <c r="G19" s="67">
        <f>IF(Brukerregistrering!$G14*Målinger!$AG16=0,0,Brukerregistrering!$G14*Målinger!$AG16)</f>
        <v>0</v>
      </c>
      <c r="H19" s="69">
        <f>IF(Brukerregistrering!$G14*Målinger!$AR16=0,0,Brukerregistrering!$G14*Målinger!$AR16)</f>
        <v>0</v>
      </c>
      <c r="I19" s="69"/>
      <c r="J19" s="69"/>
      <c r="K19" s="69"/>
      <c r="L19" s="69"/>
      <c r="M19" s="69"/>
      <c r="N19" s="69"/>
      <c r="O19" s="69"/>
      <c r="P19" s="69"/>
      <c r="Q19" s="69"/>
      <c r="R19" s="69"/>
      <c r="S19" s="69"/>
      <c r="T19" s="69"/>
      <c r="U19" s="69"/>
      <c r="V19" s="69"/>
      <c r="W19" s="69"/>
      <c r="X19" s="69"/>
      <c r="Y19" s="69"/>
      <c r="Z19" s="69"/>
      <c r="AA19" s="69"/>
      <c r="AB19" s="99"/>
      <c r="AC19" s="103"/>
      <c r="AD19" s="66"/>
      <c r="AE19" s="66"/>
      <c r="AF19" s="66"/>
      <c r="AG19" s="66"/>
      <c r="AH19" s="66"/>
      <c r="AI19" s="66"/>
      <c r="AJ19" s="66"/>
      <c r="AK19" s="66"/>
      <c r="AL19" s="66"/>
      <c r="AM19" s="66"/>
      <c r="AN19" s="66"/>
      <c r="AO19" s="66"/>
      <c r="AP19" s="66"/>
      <c r="AQ19" s="66"/>
      <c r="AR19" s="66"/>
      <c r="AS19" s="66"/>
      <c r="AT19" s="66"/>
      <c r="AU19" s="66"/>
      <c r="AV19" s="66"/>
      <c r="AW19" s="66"/>
      <c r="AX19" s="66"/>
      <c r="AY19" s="66"/>
      <c r="AZ19" s="65"/>
    </row>
    <row r="20" spans="1:52" ht="15.75" thickBot="1">
      <c r="A20" s="36" t="str">
        <f>IF(Brukerregistrering!C15="","",Brukerregistrering!C15)</f>
        <v/>
      </c>
      <c r="B20" s="22" t="str">
        <f>IF(Brukerregistrering!F15="","",Brukerregistrering!F15)</f>
        <v/>
      </c>
      <c r="C20" s="60" t="str">
        <f>IF(Brukerregistrering!H15="","",Brukerregistrering!H15)</f>
        <v/>
      </c>
      <c r="D20" s="64">
        <f>IF(Brukerregistrering!$G15*Målinger!E17=0,0,Brukerregistrering!$G15*Målinger!E17)</f>
        <v>0</v>
      </c>
      <c r="E20" s="67">
        <f>IF(Brukerregistrering!$G15*Målinger!$K17=0,0,Brukerregistrering!$G15*Målinger!$K17)</f>
        <v>0</v>
      </c>
      <c r="F20" s="67">
        <f>IF(Brukerregistrering!$G15*Målinger!$V17=0,0,Brukerregistrering!$G15*Målinger!$V17)</f>
        <v>0</v>
      </c>
      <c r="G20" s="67">
        <f>IF(Brukerregistrering!$G15*Målinger!$AG17=0,0,Brukerregistrering!$G15*Målinger!$AG17)</f>
        <v>0</v>
      </c>
      <c r="H20" s="69">
        <f>IF(Brukerregistrering!$G15*Målinger!$AR17=0,0,Brukerregistrering!$G15*Målinger!$AR17)</f>
        <v>0</v>
      </c>
      <c r="I20" s="69"/>
      <c r="J20" s="69"/>
      <c r="K20" s="69"/>
      <c r="L20" s="69"/>
      <c r="M20" s="69"/>
      <c r="N20" s="69"/>
      <c r="O20" s="69"/>
      <c r="P20" s="69"/>
      <c r="Q20" s="69"/>
      <c r="R20" s="69"/>
      <c r="S20" s="69"/>
      <c r="T20" s="69"/>
      <c r="U20" s="69"/>
      <c r="V20" s="69"/>
      <c r="W20" s="69"/>
      <c r="X20" s="69"/>
      <c r="Y20" s="69"/>
      <c r="Z20" s="69"/>
      <c r="AA20" s="69"/>
      <c r="AB20" s="99"/>
      <c r="AC20" s="103"/>
      <c r="AD20" s="66"/>
      <c r="AE20" s="66"/>
      <c r="AF20" s="66"/>
      <c r="AG20" s="66"/>
      <c r="AH20" s="66"/>
      <c r="AI20" s="66"/>
      <c r="AJ20" s="66"/>
      <c r="AK20" s="66"/>
      <c r="AL20" s="66"/>
      <c r="AM20" s="66"/>
      <c r="AN20" s="66"/>
      <c r="AO20" s="66"/>
      <c r="AP20" s="66"/>
      <c r="AQ20" s="66"/>
      <c r="AR20" s="66"/>
      <c r="AS20" s="66"/>
      <c r="AT20" s="66"/>
      <c r="AU20" s="66"/>
      <c r="AV20" s="66"/>
      <c r="AW20" s="66"/>
      <c r="AX20" s="66"/>
      <c r="AY20" s="66"/>
      <c r="AZ20" s="65"/>
    </row>
    <row r="21" spans="1:52" ht="15.75" thickBot="1">
      <c r="A21" s="36" t="str">
        <f>IF(Brukerregistrering!C16="","",Brukerregistrering!C16)</f>
        <v/>
      </c>
      <c r="B21" s="22" t="str">
        <f>IF(Brukerregistrering!F16="","",Brukerregistrering!F16)</f>
        <v/>
      </c>
      <c r="C21" s="60" t="str">
        <f>IF(Brukerregistrering!H16="","",Brukerregistrering!H16)</f>
        <v/>
      </c>
      <c r="D21" s="64">
        <f>IF(Brukerregistrering!$G16*Målinger!E18=0,0,Brukerregistrering!$G16*Målinger!E18)</f>
        <v>0</v>
      </c>
      <c r="E21" s="67">
        <f>IF(Brukerregistrering!$G16*Målinger!$K18=0,0,Brukerregistrering!$G16*Målinger!$K18)</f>
        <v>0</v>
      </c>
      <c r="F21" s="67">
        <f>IF(Brukerregistrering!$G16*Målinger!$V18=0,0,Brukerregistrering!$G16*Målinger!$V18)</f>
        <v>0</v>
      </c>
      <c r="G21" s="67">
        <f>IF(Brukerregistrering!$G16*Målinger!$AG18=0,0,Brukerregistrering!$G16*Målinger!$AG18)</f>
        <v>0</v>
      </c>
      <c r="H21" s="69">
        <f>IF(Brukerregistrering!$G16*Målinger!$AR18=0,0,Brukerregistrering!$G16*Målinger!$AR18)</f>
        <v>0</v>
      </c>
      <c r="I21" s="69"/>
      <c r="J21" s="69"/>
      <c r="K21" s="69"/>
      <c r="L21" s="69"/>
      <c r="M21" s="69"/>
      <c r="N21" s="69"/>
      <c r="O21" s="69"/>
      <c r="P21" s="69"/>
      <c r="Q21" s="69"/>
      <c r="R21" s="69"/>
      <c r="S21" s="69"/>
      <c r="T21" s="69"/>
      <c r="U21" s="69"/>
      <c r="V21" s="69"/>
      <c r="W21" s="69"/>
      <c r="X21" s="69"/>
      <c r="Y21" s="69"/>
      <c r="Z21" s="69"/>
      <c r="AA21" s="69"/>
      <c r="AB21" s="99"/>
      <c r="AC21" s="103"/>
      <c r="AD21" s="66"/>
      <c r="AE21" s="66"/>
      <c r="AF21" s="66"/>
      <c r="AG21" s="66"/>
      <c r="AH21" s="66"/>
      <c r="AI21" s="66"/>
      <c r="AJ21" s="66"/>
      <c r="AK21" s="66"/>
      <c r="AL21" s="66"/>
      <c r="AM21" s="66"/>
      <c r="AN21" s="66"/>
      <c r="AO21" s="66"/>
      <c r="AP21" s="66"/>
      <c r="AQ21" s="66"/>
      <c r="AR21" s="66"/>
      <c r="AS21" s="66"/>
      <c r="AT21" s="66"/>
      <c r="AU21" s="66"/>
      <c r="AV21" s="66"/>
      <c r="AW21" s="66"/>
      <c r="AX21" s="66"/>
      <c r="AY21" s="66"/>
      <c r="AZ21" s="65"/>
    </row>
    <row r="22" spans="1:52" ht="15.75" thickBot="1">
      <c r="A22" s="36" t="str">
        <f>IF(Brukerregistrering!C17="","",Brukerregistrering!C17)</f>
        <v/>
      </c>
      <c r="B22" s="22" t="str">
        <f>IF(Brukerregistrering!F17="","",Brukerregistrering!F17)</f>
        <v/>
      </c>
      <c r="C22" s="60" t="str">
        <f>IF(Brukerregistrering!H17="","",Brukerregistrering!H17)</f>
        <v/>
      </c>
      <c r="D22" s="64">
        <f>IF(Brukerregistrering!$G17*Målinger!E19=0,0,Brukerregistrering!$G17*Målinger!E19)</f>
        <v>0</v>
      </c>
      <c r="E22" s="67">
        <f>IF(Brukerregistrering!$G17*Målinger!$K19=0,0,Brukerregistrering!$G17*Målinger!$K19)</f>
        <v>0</v>
      </c>
      <c r="F22" s="67">
        <f>IF(Brukerregistrering!$G17*Målinger!$V19=0,0,Brukerregistrering!$G17*Målinger!$V19)</f>
        <v>0</v>
      </c>
      <c r="G22" s="67">
        <f>IF(Brukerregistrering!$G17*Målinger!$AG19=0,0,Brukerregistrering!$G17*Målinger!$AG19)</f>
        <v>0</v>
      </c>
      <c r="H22" s="69">
        <f>IF(Brukerregistrering!$G17*Målinger!$AR19=0,0,Brukerregistrering!$G17*Målinger!$AR19)</f>
        <v>0</v>
      </c>
      <c r="I22" s="69"/>
      <c r="J22" s="69"/>
      <c r="K22" s="69"/>
      <c r="L22" s="69"/>
      <c r="M22" s="69"/>
      <c r="N22" s="69"/>
      <c r="O22" s="69"/>
      <c r="P22" s="69"/>
      <c r="Q22" s="69"/>
      <c r="R22" s="69"/>
      <c r="S22" s="69"/>
      <c r="T22" s="69"/>
      <c r="U22" s="69"/>
      <c r="V22" s="69"/>
      <c r="W22" s="69"/>
      <c r="X22" s="69"/>
      <c r="Y22" s="69"/>
      <c r="Z22" s="69"/>
      <c r="AA22" s="69"/>
      <c r="AB22" s="99"/>
      <c r="AC22" s="103"/>
      <c r="AD22" s="66"/>
      <c r="AE22" s="66"/>
      <c r="AF22" s="66"/>
      <c r="AG22" s="66"/>
      <c r="AH22" s="66"/>
      <c r="AI22" s="66"/>
      <c r="AJ22" s="66"/>
      <c r="AK22" s="66"/>
      <c r="AL22" s="66"/>
      <c r="AM22" s="66"/>
      <c r="AN22" s="66"/>
      <c r="AO22" s="66"/>
      <c r="AP22" s="66"/>
      <c r="AQ22" s="66"/>
      <c r="AR22" s="66"/>
      <c r="AS22" s="66"/>
      <c r="AT22" s="66"/>
      <c r="AU22" s="66"/>
      <c r="AV22" s="66"/>
      <c r="AW22" s="66"/>
      <c r="AX22" s="66"/>
      <c r="AY22" s="66"/>
      <c r="AZ22" s="65"/>
    </row>
    <row r="23" spans="1:52" ht="15.75" thickBot="1">
      <c r="A23" s="36" t="str">
        <f>IF(Brukerregistrering!C18="","",Brukerregistrering!C18)</f>
        <v/>
      </c>
      <c r="B23" s="22" t="str">
        <f>IF(Brukerregistrering!F18="","",Brukerregistrering!F18)</f>
        <v/>
      </c>
      <c r="C23" s="60" t="str">
        <f>IF(Brukerregistrering!H18="","",Brukerregistrering!H18)</f>
        <v/>
      </c>
      <c r="D23" s="64">
        <f>IF(Brukerregistrering!$G18*Målinger!E20=0,0,Brukerregistrering!$G18*Målinger!E20)</f>
        <v>0</v>
      </c>
      <c r="E23" s="67">
        <f>IF(Brukerregistrering!$G18*Målinger!$K20=0,0,Brukerregistrering!$G18*Målinger!$K20)</f>
        <v>0</v>
      </c>
      <c r="F23" s="67">
        <f>IF(Brukerregistrering!$G18*Målinger!$V20=0,0,Brukerregistrering!$G18*Målinger!$V20)</f>
        <v>0</v>
      </c>
      <c r="G23" s="67">
        <f>IF(Brukerregistrering!$G18*Målinger!$AG20=0,0,Brukerregistrering!$G18*Målinger!$AG20)</f>
        <v>0</v>
      </c>
      <c r="H23" s="69">
        <f>IF(Brukerregistrering!$G18*Målinger!$AR20=0,0,Brukerregistrering!$G18*Målinger!$AR20)</f>
        <v>0</v>
      </c>
      <c r="I23" s="69"/>
      <c r="J23" s="69"/>
      <c r="K23" s="69"/>
      <c r="L23" s="69"/>
      <c r="M23" s="69"/>
      <c r="N23" s="69"/>
      <c r="O23" s="69"/>
      <c r="P23" s="69"/>
      <c r="Q23" s="69"/>
      <c r="R23" s="69"/>
      <c r="S23" s="69"/>
      <c r="T23" s="69"/>
      <c r="U23" s="69"/>
      <c r="V23" s="69"/>
      <c r="W23" s="69"/>
      <c r="X23" s="69"/>
      <c r="Y23" s="69"/>
      <c r="Z23" s="69"/>
      <c r="AA23" s="69"/>
      <c r="AB23" s="99"/>
      <c r="AC23" s="103"/>
      <c r="AD23" s="66"/>
      <c r="AE23" s="66"/>
      <c r="AF23" s="66"/>
      <c r="AG23" s="66"/>
      <c r="AH23" s="66"/>
      <c r="AI23" s="66"/>
      <c r="AJ23" s="66"/>
      <c r="AK23" s="66"/>
      <c r="AL23" s="66"/>
      <c r="AM23" s="66"/>
      <c r="AN23" s="66"/>
      <c r="AO23" s="66"/>
      <c r="AP23" s="66"/>
      <c r="AQ23" s="66"/>
      <c r="AR23" s="66"/>
      <c r="AS23" s="66"/>
      <c r="AT23" s="66"/>
      <c r="AU23" s="66"/>
      <c r="AV23" s="66"/>
      <c r="AW23" s="66"/>
      <c r="AX23" s="66"/>
      <c r="AY23" s="66"/>
      <c r="AZ23" s="65"/>
    </row>
    <row r="24" spans="1:52" ht="15.75" thickBot="1">
      <c r="A24" s="36" t="str">
        <f>IF(Brukerregistrering!C19="","",Brukerregistrering!C19)</f>
        <v/>
      </c>
      <c r="B24" s="22" t="str">
        <f>IF(Brukerregistrering!F19="","",Brukerregistrering!F19)</f>
        <v/>
      </c>
      <c r="C24" s="60" t="str">
        <f>IF(Brukerregistrering!H19="","",Brukerregistrering!H19)</f>
        <v/>
      </c>
      <c r="D24" s="64">
        <f>IF(Brukerregistrering!$G19*Målinger!E21=0,0,Brukerregistrering!$G19*Målinger!E21)</f>
        <v>0</v>
      </c>
      <c r="E24" s="67">
        <f>IF(Brukerregistrering!$G19*Målinger!$K21=0,0,Brukerregistrering!$G19*Målinger!$K21)</f>
        <v>0</v>
      </c>
      <c r="F24" s="67">
        <f>IF(Brukerregistrering!$G19*Målinger!$V21=0,0,Brukerregistrering!$G19*Målinger!$V21)</f>
        <v>0</v>
      </c>
      <c r="G24" s="67">
        <f>IF(Brukerregistrering!$G19*Målinger!$AG21=0,0,Brukerregistrering!$G19*Målinger!$AG21)</f>
        <v>0</v>
      </c>
      <c r="H24" s="69">
        <f>IF(Brukerregistrering!$G19*Målinger!$AR21=0,0,Brukerregistrering!$G19*Målinger!$AR21)</f>
        <v>0</v>
      </c>
      <c r="I24" s="69"/>
      <c r="J24" s="69"/>
      <c r="K24" s="69"/>
      <c r="L24" s="69"/>
      <c r="M24" s="69"/>
      <c r="N24" s="69"/>
      <c r="O24" s="69"/>
      <c r="P24" s="69"/>
      <c r="Q24" s="69"/>
      <c r="R24" s="69"/>
      <c r="S24" s="69"/>
      <c r="T24" s="69"/>
      <c r="U24" s="69"/>
      <c r="V24" s="69"/>
      <c r="W24" s="69"/>
      <c r="X24" s="69"/>
      <c r="Y24" s="69"/>
      <c r="Z24" s="69"/>
      <c r="AA24" s="69"/>
      <c r="AB24" s="99"/>
      <c r="AC24" s="103"/>
      <c r="AD24" s="66"/>
      <c r="AE24" s="66"/>
      <c r="AF24" s="66"/>
      <c r="AG24" s="66"/>
      <c r="AH24" s="66"/>
      <c r="AI24" s="66"/>
      <c r="AJ24" s="66"/>
      <c r="AK24" s="66"/>
      <c r="AL24" s="66"/>
      <c r="AM24" s="66"/>
      <c r="AN24" s="66"/>
      <c r="AO24" s="66"/>
      <c r="AP24" s="66"/>
      <c r="AQ24" s="66"/>
      <c r="AR24" s="66"/>
      <c r="AS24" s="66"/>
      <c r="AT24" s="66"/>
      <c r="AU24" s="66"/>
      <c r="AV24" s="66"/>
      <c r="AW24" s="66"/>
      <c r="AX24" s="66"/>
      <c r="AY24" s="66"/>
      <c r="AZ24" s="65"/>
    </row>
    <row r="25" spans="1:52" ht="15.75" thickBot="1">
      <c r="A25" s="36" t="str">
        <f>IF(Brukerregistrering!C20="","",Brukerregistrering!C20)</f>
        <v/>
      </c>
      <c r="B25" s="22" t="str">
        <f>IF(Brukerregistrering!F20="","",Brukerregistrering!F20)</f>
        <v/>
      </c>
      <c r="C25" s="60" t="str">
        <f>IF(Brukerregistrering!H20="","",Brukerregistrering!H20)</f>
        <v/>
      </c>
      <c r="D25" s="64">
        <f>IF(Brukerregistrering!$G20*Målinger!E22=0,0,Brukerregistrering!$G20*Målinger!E22)</f>
        <v>0</v>
      </c>
      <c r="E25" s="67">
        <f>IF(Brukerregistrering!$G20*Målinger!$K22=0,0,Brukerregistrering!$G20*Målinger!$K22)</f>
        <v>0</v>
      </c>
      <c r="F25" s="67">
        <f>IF(Brukerregistrering!$G20*Målinger!$V22=0,0,Brukerregistrering!$G20*Målinger!$V22)</f>
        <v>0</v>
      </c>
      <c r="G25" s="67">
        <f>IF(Brukerregistrering!$G20*Målinger!$AG22=0,0,Brukerregistrering!$G20*Målinger!$AG22)</f>
        <v>0</v>
      </c>
      <c r="H25" s="69">
        <f>IF(Brukerregistrering!$G20*Målinger!$AR22=0,0,Brukerregistrering!$G20*Målinger!$AR22)</f>
        <v>0</v>
      </c>
      <c r="I25" s="69"/>
      <c r="J25" s="69"/>
      <c r="K25" s="69"/>
      <c r="L25" s="69"/>
      <c r="M25" s="69"/>
      <c r="N25" s="69"/>
      <c r="O25" s="69"/>
      <c r="P25" s="69"/>
      <c r="Q25" s="69"/>
      <c r="R25" s="69"/>
      <c r="S25" s="69"/>
      <c r="T25" s="69"/>
      <c r="U25" s="69"/>
      <c r="V25" s="69"/>
      <c r="W25" s="69"/>
      <c r="X25" s="69"/>
      <c r="Y25" s="69"/>
      <c r="Z25" s="69"/>
      <c r="AA25" s="69"/>
      <c r="AB25" s="99"/>
      <c r="AC25" s="103"/>
      <c r="AD25" s="66"/>
      <c r="AE25" s="66"/>
      <c r="AF25" s="66"/>
      <c r="AG25" s="66"/>
      <c r="AH25" s="66"/>
      <c r="AI25" s="66"/>
      <c r="AJ25" s="66"/>
      <c r="AK25" s="66"/>
      <c r="AL25" s="66"/>
      <c r="AM25" s="66"/>
      <c r="AN25" s="66"/>
      <c r="AO25" s="66"/>
      <c r="AP25" s="66"/>
      <c r="AQ25" s="66"/>
      <c r="AR25" s="66"/>
      <c r="AS25" s="66"/>
      <c r="AT25" s="66"/>
      <c r="AU25" s="66"/>
      <c r="AV25" s="66"/>
      <c r="AW25" s="66"/>
      <c r="AX25" s="66"/>
      <c r="AY25" s="66"/>
      <c r="AZ25" s="65"/>
    </row>
    <row r="26" spans="1:52" ht="15.75" thickBot="1">
      <c r="A26" s="36" t="str">
        <f>IF(Brukerregistrering!C21="","",Brukerregistrering!C21)</f>
        <v/>
      </c>
      <c r="B26" s="22" t="str">
        <f>IF(Brukerregistrering!F21="","",Brukerregistrering!F21)</f>
        <v/>
      </c>
      <c r="C26" s="60" t="str">
        <f>IF(Brukerregistrering!H21="","",Brukerregistrering!H21)</f>
        <v/>
      </c>
      <c r="D26" s="64">
        <f>IF(Brukerregistrering!$G21*Målinger!E23=0,0,Brukerregistrering!$G21*Målinger!E23)</f>
        <v>0</v>
      </c>
      <c r="E26" s="67">
        <f>IF(Brukerregistrering!$G21*Målinger!$K23=0,0,Brukerregistrering!$G21*Målinger!$K23)</f>
        <v>0</v>
      </c>
      <c r="F26" s="67">
        <f>IF(Brukerregistrering!$G21*Målinger!$V23=0,0,Brukerregistrering!$G21*Målinger!$V23)</f>
        <v>0</v>
      </c>
      <c r="G26" s="67">
        <f>IF(Brukerregistrering!$G21*Målinger!$AG23=0,0,Brukerregistrering!$G21*Målinger!$AG23)</f>
        <v>0</v>
      </c>
      <c r="H26" s="69">
        <f>IF(Brukerregistrering!$G21*Målinger!$AR23=0,0,Brukerregistrering!$G21*Målinger!$AR23)</f>
        <v>0</v>
      </c>
      <c r="I26" s="69"/>
      <c r="J26" s="69"/>
      <c r="K26" s="69"/>
      <c r="L26" s="69"/>
      <c r="M26" s="69"/>
      <c r="N26" s="69"/>
      <c r="O26" s="69"/>
      <c r="P26" s="69"/>
      <c r="Q26" s="69"/>
      <c r="R26" s="69"/>
      <c r="S26" s="69"/>
      <c r="T26" s="69"/>
      <c r="U26" s="69"/>
      <c r="V26" s="69"/>
      <c r="W26" s="69"/>
      <c r="X26" s="69"/>
      <c r="Y26" s="69"/>
      <c r="Z26" s="69"/>
      <c r="AA26" s="69"/>
      <c r="AB26" s="99"/>
      <c r="AC26" s="103"/>
      <c r="AD26" s="66"/>
      <c r="AE26" s="66"/>
      <c r="AF26" s="66"/>
      <c r="AG26" s="66"/>
      <c r="AH26" s="66"/>
      <c r="AI26" s="66"/>
      <c r="AJ26" s="66"/>
      <c r="AK26" s="66"/>
      <c r="AL26" s="66"/>
      <c r="AM26" s="66"/>
      <c r="AN26" s="66"/>
      <c r="AO26" s="66"/>
      <c r="AP26" s="66"/>
      <c r="AQ26" s="66"/>
      <c r="AR26" s="66"/>
      <c r="AS26" s="66"/>
      <c r="AT26" s="66"/>
      <c r="AU26" s="66"/>
      <c r="AV26" s="66"/>
      <c r="AW26" s="66"/>
      <c r="AX26" s="66"/>
      <c r="AY26" s="66"/>
      <c r="AZ26" s="65"/>
    </row>
    <row r="27" spans="1:52" ht="15.75" thickBot="1">
      <c r="A27" s="36" t="str">
        <f>IF(Brukerregistrering!C22="","",Brukerregistrering!C22)</f>
        <v/>
      </c>
      <c r="B27" s="22" t="str">
        <f>IF(Brukerregistrering!F22="","",Brukerregistrering!F22)</f>
        <v/>
      </c>
      <c r="C27" s="60" t="str">
        <f>IF(Brukerregistrering!H22="","",Brukerregistrering!H22)</f>
        <v/>
      </c>
      <c r="D27" s="64">
        <f>IF(Brukerregistrering!$G22*Målinger!E24=0,0,Brukerregistrering!$G22*Målinger!E24)</f>
        <v>0</v>
      </c>
      <c r="E27" s="67">
        <f>IF(Brukerregistrering!$G22*Målinger!$K24=0,0,Brukerregistrering!$G22*Målinger!$K24)</f>
        <v>0</v>
      </c>
      <c r="F27" s="67">
        <f>IF(Brukerregistrering!$G22*Målinger!$V24=0,0,Brukerregistrering!$G22*Målinger!$V24)</f>
        <v>0</v>
      </c>
      <c r="G27" s="67">
        <f>IF(Brukerregistrering!$G22*Målinger!$AG24=0,0,Brukerregistrering!$G22*Målinger!$AG24)</f>
        <v>0</v>
      </c>
      <c r="H27" s="69">
        <f>IF(Brukerregistrering!$G22*Målinger!$AR24=0,0,Brukerregistrering!$G22*Målinger!$AR24)</f>
        <v>0</v>
      </c>
      <c r="I27" s="69"/>
      <c r="J27" s="69"/>
      <c r="K27" s="69"/>
      <c r="L27" s="69"/>
      <c r="M27" s="69"/>
      <c r="N27" s="69"/>
      <c r="O27" s="69"/>
      <c r="P27" s="69"/>
      <c r="Q27" s="69"/>
      <c r="R27" s="69"/>
      <c r="S27" s="69"/>
      <c r="T27" s="69"/>
      <c r="U27" s="69"/>
      <c r="V27" s="69"/>
      <c r="W27" s="69"/>
      <c r="X27" s="69"/>
      <c r="Y27" s="69"/>
      <c r="Z27" s="69"/>
      <c r="AA27" s="69"/>
      <c r="AB27" s="99"/>
      <c r="AC27" s="103"/>
      <c r="AD27" s="66"/>
      <c r="AE27" s="66"/>
      <c r="AF27" s="66"/>
      <c r="AG27" s="66"/>
      <c r="AH27" s="66"/>
      <c r="AI27" s="66"/>
      <c r="AJ27" s="66"/>
      <c r="AK27" s="66"/>
      <c r="AL27" s="66"/>
      <c r="AM27" s="66"/>
      <c r="AN27" s="66"/>
      <c r="AO27" s="66"/>
      <c r="AP27" s="66"/>
      <c r="AQ27" s="66"/>
      <c r="AR27" s="66"/>
      <c r="AS27" s="66"/>
      <c r="AT27" s="66"/>
      <c r="AU27" s="66"/>
      <c r="AV27" s="66"/>
      <c r="AW27" s="66"/>
      <c r="AX27" s="66"/>
      <c r="AY27" s="66"/>
      <c r="AZ27" s="65"/>
    </row>
    <row r="28" spans="1:52" ht="15.75" thickBot="1">
      <c r="A28" s="36" t="str">
        <f>IF(Brukerregistrering!C23="","",Brukerregistrering!C23)</f>
        <v/>
      </c>
      <c r="B28" s="22" t="str">
        <f>IF(Brukerregistrering!F23="","",Brukerregistrering!F23)</f>
        <v/>
      </c>
      <c r="C28" s="60" t="str">
        <f>IF(Brukerregistrering!H23="","",Brukerregistrering!H23)</f>
        <v/>
      </c>
      <c r="D28" s="64">
        <f>IF(Brukerregistrering!$G23*Målinger!E25=0,0,Brukerregistrering!$G23*Målinger!E25)</f>
        <v>0</v>
      </c>
      <c r="E28" s="67">
        <f>IF(Brukerregistrering!$G23*Målinger!$K25=0,0,Brukerregistrering!$G23*Målinger!$K25)</f>
        <v>0</v>
      </c>
      <c r="F28" s="67">
        <f>IF(Brukerregistrering!$G23*Målinger!$V25=0,0,Brukerregistrering!$G23*Målinger!$V25)</f>
        <v>0</v>
      </c>
      <c r="G28" s="67">
        <f>IF(Brukerregistrering!$G23*Målinger!$AG25=0,0,Brukerregistrering!$G23*Målinger!$AG25)</f>
        <v>0</v>
      </c>
      <c r="H28" s="69">
        <f>IF(Brukerregistrering!$G23*Målinger!$AR25=0,0,Brukerregistrering!$G23*Målinger!$AR25)</f>
        <v>0</v>
      </c>
      <c r="I28" s="69"/>
      <c r="J28" s="69"/>
      <c r="K28" s="69"/>
      <c r="L28" s="69"/>
      <c r="M28" s="69"/>
      <c r="N28" s="69"/>
      <c r="O28" s="69"/>
      <c r="P28" s="69"/>
      <c r="Q28" s="69"/>
      <c r="R28" s="69"/>
      <c r="S28" s="69"/>
      <c r="T28" s="69"/>
      <c r="U28" s="69"/>
      <c r="V28" s="69"/>
      <c r="W28" s="69"/>
      <c r="X28" s="69"/>
      <c r="Y28" s="69"/>
      <c r="Z28" s="69"/>
      <c r="AA28" s="69"/>
      <c r="AB28" s="99"/>
      <c r="AC28" s="103"/>
      <c r="AD28" s="66"/>
      <c r="AE28" s="66"/>
      <c r="AF28" s="66"/>
      <c r="AG28" s="66"/>
      <c r="AH28" s="66"/>
      <c r="AI28" s="66"/>
      <c r="AJ28" s="66"/>
      <c r="AK28" s="66"/>
      <c r="AL28" s="66"/>
      <c r="AM28" s="66"/>
      <c r="AN28" s="66"/>
      <c r="AO28" s="66"/>
      <c r="AP28" s="66"/>
      <c r="AQ28" s="66"/>
      <c r="AR28" s="66"/>
      <c r="AS28" s="66"/>
      <c r="AT28" s="66"/>
      <c r="AU28" s="66"/>
      <c r="AV28" s="66"/>
      <c r="AW28" s="66"/>
      <c r="AX28" s="66"/>
      <c r="AY28" s="66"/>
      <c r="AZ28" s="65"/>
    </row>
    <row r="29" spans="1:52" ht="15.75" thickBot="1">
      <c r="A29" s="36" t="str">
        <f>IF(Brukerregistrering!C24="","",Brukerregistrering!C24)</f>
        <v/>
      </c>
      <c r="B29" s="22" t="str">
        <f>IF(Brukerregistrering!F24="","",Brukerregistrering!F24)</f>
        <v/>
      </c>
      <c r="C29" s="60" t="str">
        <f>IF(Brukerregistrering!H24="","",Brukerregistrering!H24)</f>
        <v/>
      </c>
      <c r="D29" s="64">
        <f>IF(Brukerregistrering!$G24*Målinger!E26=0,0,Brukerregistrering!$G24*Målinger!E26)</f>
        <v>0</v>
      </c>
      <c r="E29" s="67">
        <f>IF(Brukerregistrering!$G24*Målinger!$K26=0,0,Brukerregistrering!$G24*Målinger!$K26)</f>
        <v>0</v>
      </c>
      <c r="F29" s="67">
        <f>IF(Brukerregistrering!$G24*Målinger!$V26=0,0,Brukerregistrering!$G24*Målinger!$V26)</f>
        <v>0</v>
      </c>
      <c r="G29" s="67">
        <f>IF(Brukerregistrering!$G24*Målinger!$AG26=0,0,Brukerregistrering!$G24*Målinger!$AG26)</f>
        <v>0</v>
      </c>
      <c r="H29" s="69">
        <f>IF(Brukerregistrering!$G24*Målinger!$AR26=0,0,Brukerregistrering!$G24*Målinger!$AR26)</f>
        <v>0</v>
      </c>
      <c r="I29" s="69"/>
      <c r="J29" s="69"/>
      <c r="K29" s="69"/>
      <c r="L29" s="69"/>
      <c r="M29" s="69"/>
      <c r="N29" s="69"/>
      <c r="O29" s="69"/>
      <c r="P29" s="69"/>
      <c r="Q29" s="69"/>
      <c r="R29" s="69"/>
      <c r="S29" s="69"/>
      <c r="T29" s="69"/>
      <c r="U29" s="69"/>
      <c r="V29" s="69"/>
      <c r="W29" s="69"/>
      <c r="X29" s="69"/>
      <c r="Y29" s="69"/>
      <c r="Z29" s="69"/>
      <c r="AA29" s="69"/>
      <c r="AB29" s="99"/>
      <c r="AC29" s="103"/>
      <c r="AD29" s="66"/>
      <c r="AE29" s="66"/>
      <c r="AF29" s="66"/>
      <c r="AG29" s="66"/>
      <c r="AH29" s="66"/>
      <c r="AI29" s="66"/>
      <c r="AJ29" s="66"/>
      <c r="AK29" s="66"/>
      <c r="AL29" s="66"/>
      <c r="AM29" s="66"/>
      <c r="AN29" s="66"/>
      <c r="AO29" s="66"/>
      <c r="AP29" s="66"/>
      <c r="AQ29" s="66"/>
      <c r="AR29" s="66"/>
      <c r="AS29" s="66"/>
      <c r="AT29" s="66"/>
      <c r="AU29" s="66"/>
      <c r="AV29" s="66"/>
      <c r="AW29" s="66"/>
      <c r="AX29" s="66"/>
      <c r="AY29" s="66"/>
      <c r="AZ29" s="65"/>
    </row>
    <row r="30" spans="1:52" ht="15.75" thickBot="1">
      <c r="A30" s="36" t="str">
        <f>IF(Brukerregistrering!C25="","",Brukerregistrering!C25)</f>
        <v/>
      </c>
      <c r="B30" s="22" t="str">
        <f>IF(Brukerregistrering!F25="","",Brukerregistrering!F25)</f>
        <v/>
      </c>
      <c r="C30" s="60" t="str">
        <f>IF(Brukerregistrering!H25="","",Brukerregistrering!H25)</f>
        <v/>
      </c>
      <c r="D30" s="64">
        <f>IF(Brukerregistrering!$G25*Målinger!E27=0,0,Brukerregistrering!$G25*Målinger!E27)</f>
        <v>0</v>
      </c>
      <c r="E30" s="67">
        <f>IF(Brukerregistrering!$G25*Målinger!$K27=0,0,Brukerregistrering!$G25*Målinger!$K27)</f>
        <v>0</v>
      </c>
      <c r="F30" s="67">
        <f>IF(Brukerregistrering!$G25*Målinger!$V27=0,0,Brukerregistrering!$G25*Målinger!$V27)</f>
        <v>0</v>
      </c>
      <c r="G30" s="67">
        <f>IF(Brukerregistrering!$G25*Målinger!$AG27=0,0,Brukerregistrering!$G25*Målinger!$AG27)</f>
        <v>0</v>
      </c>
      <c r="H30" s="69">
        <f>IF(Brukerregistrering!$G25*Målinger!$AR27=0,0,Brukerregistrering!$G25*Målinger!$AR27)</f>
        <v>0</v>
      </c>
      <c r="I30" s="69"/>
      <c r="J30" s="69"/>
      <c r="K30" s="69"/>
      <c r="L30" s="69"/>
      <c r="M30" s="69"/>
      <c r="N30" s="69"/>
      <c r="O30" s="69"/>
      <c r="P30" s="69"/>
      <c r="Q30" s="69"/>
      <c r="R30" s="69"/>
      <c r="S30" s="69"/>
      <c r="T30" s="69"/>
      <c r="U30" s="69"/>
      <c r="V30" s="69"/>
      <c r="W30" s="69"/>
      <c r="X30" s="69"/>
      <c r="Y30" s="69"/>
      <c r="Z30" s="69"/>
      <c r="AA30" s="69"/>
      <c r="AB30" s="99"/>
      <c r="AC30" s="103"/>
      <c r="AD30" s="66"/>
      <c r="AE30" s="66"/>
      <c r="AF30" s="66"/>
      <c r="AG30" s="66"/>
      <c r="AH30" s="66"/>
      <c r="AI30" s="66"/>
      <c r="AJ30" s="66"/>
      <c r="AK30" s="66"/>
      <c r="AL30" s="66"/>
      <c r="AM30" s="66"/>
      <c r="AN30" s="66"/>
      <c r="AO30" s="66"/>
      <c r="AP30" s="66"/>
      <c r="AQ30" s="66"/>
      <c r="AR30" s="66"/>
      <c r="AS30" s="66"/>
      <c r="AT30" s="66"/>
      <c r="AU30" s="66"/>
      <c r="AV30" s="66"/>
      <c r="AW30" s="66"/>
      <c r="AX30" s="66"/>
      <c r="AY30" s="66"/>
      <c r="AZ30" s="65"/>
    </row>
    <row r="31" spans="1:52" ht="15.75" thickBot="1">
      <c r="A31" s="36" t="str">
        <f>IF(Brukerregistrering!C26="","",Brukerregistrering!C26)</f>
        <v/>
      </c>
      <c r="B31" s="22" t="str">
        <f>IF(Brukerregistrering!F26="","",Brukerregistrering!F26)</f>
        <v/>
      </c>
      <c r="C31" s="60" t="str">
        <f>IF(Brukerregistrering!H26="","",Brukerregistrering!H26)</f>
        <v/>
      </c>
      <c r="D31" s="64">
        <f>IF(Brukerregistrering!$G26*Målinger!E28=0,0,Brukerregistrering!$G26*Målinger!E28)</f>
        <v>0</v>
      </c>
      <c r="E31" s="67">
        <f>IF(Brukerregistrering!$G26*Målinger!$K28=0,0,Brukerregistrering!$G26*Målinger!$K28)</f>
        <v>0</v>
      </c>
      <c r="F31" s="67">
        <f>IF(Brukerregistrering!$G26*Målinger!$V28=0,0,Brukerregistrering!$G26*Målinger!$V28)</f>
        <v>0</v>
      </c>
      <c r="G31" s="67">
        <f>IF(Brukerregistrering!$G26*Målinger!$AG28=0,0,Brukerregistrering!$G26*Målinger!$AG28)</f>
        <v>0</v>
      </c>
      <c r="H31" s="69">
        <f>IF(Brukerregistrering!$G26*Målinger!$AR28=0,0,Brukerregistrering!$G26*Målinger!$AR28)</f>
        <v>0</v>
      </c>
      <c r="I31" s="69"/>
      <c r="J31" s="69"/>
      <c r="K31" s="69"/>
      <c r="L31" s="69"/>
      <c r="M31" s="69"/>
      <c r="N31" s="69"/>
      <c r="O31" s="69"/>
      <c r="P31" s="69"/>
      <c r="Q31" s="69"/>
      <c r="R31" s="69"/>
      <c r="S31" s="69"/>
      <c r="T31" s="69"/>
      <c r="U31" s="69"/>
      <c r="V31" s="69"/>
      <c r="W31" s="69"/>
      <c r="X31" s="69"/>
      <c r="Y31" s="69"/>
      <c r="Z31" s="69"/>
      <c r="AA31" s="69"/>
      <c r="AB31" s="99"/>
      <c r="AC31" s="103"/>
      <c r="AD31" s="66"/>
      <c r="AE31" s="66"/>
      <c r="AF31" s="66"/>
      <c r="AG31" s="66"/>
      <c r="AH31" s="66"/>
      <c r="AI31" s="66"/>
      <c r="AJ31" s="66"/>
      <c r="AK31" s="66"/>
      <c r="AL31" s="66"/>
      <c r="AM31" s="66"/>
      <c r="AN31" s="66"/>
      <c r="AO31" s="66"/>
      <c r="AP31" s="66"/>
      <c r="AQ31" s="66"/>
      <c r="AR31" s="66"/>
      <c r="AS31" s="66"/>
      <c r="AT31" s="66"/>
      <c r="AU31" s="66"/>
      <c r="AV31" s="66"/>
      <c r="AW31" s="66"/>
      <c r="AX31" s="66"/>
      <c r="AY31" s="66"/>
      <c r="AZ31" s="65"/>
    </row>
    <row r="32" spans="1:52" ht="15.75" thickBot="1">
      <c r="A32" s="36" t="str">
        <f>IF(Brukerregistrering!C27="","",Brukerregistrering!C27)</f>
        <v/>
      </c>
      <c r="B32" s="22" t="str">
        <f>IF(Brukerregistrering!F27="","",Brukerregistrering!F27)</f>
        <v/>
      </c>
      <c r="C32" s="60" t="str">
        <f>IF(Brukerregistrering!H27="","",Brukerregistrering!H27)</f>
        <v/>
      </c>
      <c r="D32" s="64">
        <f>IF(Brukerregistrering!$G27*Målinger!E29=0,0,Brukerregistrering!$G27*Målinger!E29)</f>
        <v>0</v>
      </c>
      <c r="E32" s="67">
        <f>IF(Brukerregistrering!$G27*Målinger!$K29=0,0,Brukerregistrering!$G27*Målinger!$K29)</f>
        <v>0</v>
      </c>
      <c r="F32" s="67">
        <f>IF(Brukerregistrering!$G27*Målinger!$V29=0,0,Brukerregistrering!$G27*Målinger!$V29)</f>
        <v>0</v>
      </c>
      <c r="G32" s="67">
        <f>IF(Brukerregistrering!$G27*Målinger!$AG29=0,0,Brukerregistrering!$G27*Målinger!$AG29)</f>
        <v>0</v>
      </c>
      <c r="H32" s="69">
        <f>IF(Brukerregistrering!$G27*Målinger!$AR29=0,0,Brukerregistrering!$G27*Målinger!$AR29)</f>
        <v>0</v>
      </c>
      <c r="I32" s="69"/>
      <c r="J32" s="69"/>
      <c r="K32" s="69"/>
      <c r="L32" s="69"/>
      <c r="M32" s="69"/>
      <c r="N32" s="69"/>
      <c r="O32" s="69"/>
      <c r="P32" s="69"/>
      <c r="Q32" s="69"/>
      <c r="R32" s="69"/>
      <c r="S32" s="69"/>
      <c r="T32" s="69"/>
      <c r="U32" s="69"/>
      <c r="V32" s="69"/>
      <c r="W32" s="69"/>
      <c r="X32" s="69"/>
      <c r="Y32" s="69"/>
      <c r="Z32" s="69"/>
      <c r="AA32" s="69"/>
      <c r="AB32" s="99"/>
      <c r="AC32" s="103"/>
      <c r="AD32" s="66"/>
      <c r="AE32" s="66"/>
      <c r="AF32" s="66"/>
      <c r="AG32" s="66"/>
      <c r="AH32" s="66"/>
      <c r="AI32" s="66"/>
      <c r="AJ32" s="66"/>
      <c r="AK32" s="66"/>
      <c r="AL32" s="66"/>
      <c r="AM32" s="66"/>
      <c r="AN32" s="66"/>
      <c r="AO32" s="66"/>
      <c r="AP32" s="66"/>
      <c r="AQ32" s="66"/>
      <c r="AR32" s="66"/>
      <c r="AS32" s="66"/>
      <c r="AT32" s="66"/>
      <c r="AU32" s="66"/>
      <c r="AV32" s="66"/>
      <c r="AW32" s="66"/>
      <c r="AX32" s="66"/>
      <c r="AY32" s="66"/>
      <c r="AZ32" s="65"/>
    </row>
    <row r="33" spans="1:52" ht="15.75" thickBot="1">
      <c r="A33" s="36" t="str">
        <f>IF(Brukerregistrering!C28="","",Brukerregistrering!C28)</f>
        <v/>
      </c>
      <c r="B33" s="22" t="str">
        <f>IF(Brukerregistrering!F28="","",Brukerregistrering!F28)</f>
        <v/>
      </c>
      <c r="C33" s="60" t="str">
        <f>IF(Brukerregistrering!H28="","",Brukerregistrering!H28)</f>
        <v/>
      </c>
      <c r="D33" s="64">
        <f>IF(Brukerregistrering!$G28*Målinger!E30=0,0,Brukerregistrering!$G28*Målinger!E30)</f>
        <v>0</v>
      </c>
      <c r="E33" s="67">
        <f>IF(Brukerregistrering!$G28*Målinger!$K30=0,0,Brukerregistrering!$G28*Målinger!$K30)</f>
        <v>0</v>
      </c>
      <c r="F33" s="67">
        <f>IF(Brukerregistrering!$G28*Målinger!$V30=0,0,Brukerregistrering!$G28*Målinger!$V30)</f>
        <v>0</v>
      </c>
      <c r="G33" s="67">
        <f>IF(Brukerregistrering!$G28*Målinger!$AG30=0,0,Brukerregistrering!$G28*Målinger!$AG30)</f>
        <v>0</v>
      </c>
      <c r="H33" s="69">
        <f>IF(Brukerregistrering!$G28*Målinger!$AR30=0,0,Brukerregistrering!$G28*Målinger!$AR30)</f>
        <v>0</v>
      </c>
      <c r="I33" s="69"/>
      <c r="J33" s="69"/>
      <c r="K33" s="69"/>
      <c r="L33" s="69"/>
      <c r="M33" s="69"/>
      <c r="N33" s="69"/>
      <c r="O33" s="69"/>
      <c r="P33" s="69"/>
      <c r="Q33" s="69"/>
      <c r="R33" s="69"/>
      <c r="S33" s="69"/>
      <c r="T33" s="69"/>
      <c r="U33" s="69"/>
      <c r="V33" s="69"/>
      <c r="W33" s="69"/>
      <c r="X33" s="69"/>
      <c r="Y33" s="69"/>
      <c r="Z33" s="69"/>
      <c r="AA33" s="69"/>
      <c r="AB33" s="99"/>
      <c r="AC33" s="103"/>
      <c r="AD33" s="66"/>
      <c r="AE33" s="66"/>
      <c r="AF33" s="66"/>
      <c r="AG33" s="66"/>
      <c r="AH33" s="66"/>
      <c r="AI33" s="66"/>
      <c r="AJ33" s="66"/>
      <c r="AK33" s="66"/>
      <c r="AL33" s="66"/>
      <c r="AM33" s="66"/>
      <c r="AN33" s="66"/>
      <c r="AO33" s="66"/>
      <c r="AP33" s="66"/>
      <c r="AQ33" s="66"/>
      <c r="AR33" s="66"/>
      <c r="AS33" s="66"/>
      <c r="AT33" s="66"/>
      <c r="AU33" s="66"/>
      <c r="AV33" s="66"/>
      <c r="AW33" s="66"/>
      <c r="AX33" s="66"/>
      <c r="AY33" s="66"/>
      <c r="AZ33" s="65"/>
    </row>
    <row r="34" spans="1:52" ht="15.75" thickBot="1">
      <c r="A34" s="36" t="str">
        <f>IF(Brukerregistrering!C29="","",Brukerregistrering!C29)</f>
        <v/>
      </c>
      <c r="B34" s="22" t="str">
        <f>IF(Brukerregistrering!F29="","",Brukerregistrering!F29)</f>
        <v/>
      </c>
      <c r="C34" s="60" t="str">
        <f>IF(Brukerregistrering!H29="","",Brukerregistrering!H29)</f>
        <v/>
      </c>
      <c r="D34" s="64">
        <f>IF(Brukerregistrering!$G29*Målinger!E31=0,0,Brukerregistrering!$G29*Målinger!E31)</f>
        <v>0</v>
      </c>
      <c r="E34" s="67">
        <f>IF(Brukerregistrering!$G29*Målinger!$K31=0,0,Brukerregistrering!$G29*Målinger!$K31)</f>
        <v>0</v>
      </c>
      <c r="F34" s="67">
        <f>IF(Brukerregistrering!$G29*Målinger!$V31=0,0,Brukerregistrering!$G29*Målinger!$V31)</f>
        <v>0</v>
      </c>
      <c r="G34" s="67">
        <f>IF(Brukerregistrering!$G29*Målinger!$AG31=0,0,Brukerregistrering!$G29*Målinger!$AG31)</f>
        <v>0</v>
      </c>
      <c r="H34" s="69">
        <f>IF(Brukerregistrering!$G29*Målinger!$AR31=0,0,Brukerregistrering!$G29*Målinger!$AR31)</f>
        <v>0</v>
      </c>
      <c r="I34" s="69"/>
      <c r="J34" s="69"/>
      <c r="K34" s="69"/>
      <c r="L34" s="69"/>
      <c r="M34" s="69"/>
      <c r="N34" s="69"/>
      <c r="O34" s="69"/>
      <c r="P34" s="69"/>
      <c r="Q34" s="69"/>
      <c r="R34" s="69"/>
      <c r="S34" s="69"/>
      <c r="T34" s="69"/>
      <c r="U34" s="69"/>
      <c r="V34" s="69"/>
      <c r="W34" s="69"/>
      <c r="X34" s="69"/>
      <c r="Y34" s="69"/>
      <c r="Z34" s="69"/>
      <c r="AA34" s="69"/>
      <c r="AB34" s="99"/>
      <c r="AC34" s="103"/>
      <c r="AD34" s="66"/>
      <c r="AE34" s="66"/>
      <c r="AF34" s="66"/>
      <c r="AG34" s="66"/>
      <c r="AH34" s="66"/>
      <c r="AI34" s="66"/>
      <c r="AJ34" s="66"/>
      <c r="AK34" s="66"/>
      <c r="AL34" s="66"/>
      <c r="AM34" s="66"/>
      <c r="AN34" s="66"/>
      <c r="AO34" s="66"/>
      <c r="AP34" s="66"/>
      <c r="AQ34" s="66"/>
      <c r="AR34" s="66"/>
      <c r="AS34" s="66"/>
      <c r="AT34" s="66"/>
      <c r="AU34" s="66"/>
      <c r="AV34" s="66"/>
      <c r="AW34" s="66"/>
      <c r="AX34" s="66"/>
      <c r="AY34" s="66"/>
      <c r="AZ34" s="65"/>
    </row>
    <row r="35" spans="1:52" ht="15.75" thickBot="1">
      <c r="A35" s="36" t="str">
        <f>IF(Brukerregistrering!C30="","",Brukerregistrering!C30)</f>
        <v/>
      </c>
      <c r="B35" s="22" t="str">
        <f>IF(Brukerregistrering!F30="","",Brukerregistrering!F30)</f>
        <v/>
      </c>
      <c r="C35" s="60" t="str">
        <f>IF(Brukerregistrering!H30="","",Brukerregistrering!H30)</f>
        <v/>
      </c>
      <c r="D35" s="64">
        <f>IF(Brukerregistrering!$G30*Målinger!E32=0,0,Brukerregistrering!$G30*Målinger!E32)</f>
        <v>0</v>
      </c>
      <c r="E35" s="67">
        <f>IF(Brukerregistrering!$G30*Målinger!$K32=0,0,Brukerregistrering!$G30*Målinger!$K32)</f>
        <v>0</v>
      </c>
      <c r="F35" s="67">
        <f>IF(Brukerregistrering!$G30*Målinger!$V32=0,0,Brukerregistrering!$G30*Målinger!$V32)</f>
        <v>0</v>
      </c>
      <c r="G35" s="67">
        <f>IF(Brukerregistrering!$G30*Målinger!$AG32=0,0,Brukerregistrering!$G30*Målinger!$AG32)</f>
        <v>0</v>
      </c>
      <c r="H35" s="69">
        <f>IF(Brukerregistrering!$G30*Målinger!$AR32=0,0,Brukerregistrering!$G30*Målinger!$AR32)</f>
        <v>0</v>
      </c>
      <c r="I35" s="69"/>
      <c r="J35" s="69"/>
      <c r="K35" s="69"/>
      <c r="L35" s="69"/>
      <c r="M35" s="69"/>
      <c r="N35" s="69"/>
      <c r="O35" s="69"/>
      <c r="P35" s="69"/>
      <c r="Q35" s="69"/>
      <c r="R35" s="69"/>
      <c r="S35" s="69"/>
      <c r="T35" s="69"/>
      <c r="U35" s="69"/>
      <c r="V35" s="69"/>
      <c r="W35" s="69"/>
      <c r="X35" s="69"/>
      <c r="Y35" s="69"/>
      <c r="Z35" s="69"/>
      <c r="AA35" s="69"/>
      <c r="AB35" s="99"/>
      <c r="AC35" s="103"/>
      <c r="AD35" s="66"/>
      <c r="AE35" s="66"/>
      <c r="AF35" s="66"/>
      <c r="AG35" s="66"/>
      <c r="AH35" s="66"/>
      <c r="AI35" s="66"/>
      <c r="AJ35" s="66"/>
      <c r="AK35" s="66"/>
      <c r="AL35" s="66"/>
      <c r="AM35" s="66"/>
      <c r="AN35" s="66"/>
      <c r="AO35" s="66"/>
      <c r="AP35" s="66"/>
      <c r="AQ35" s="66"/>
      <c r="AR35" s="66"/>
      <c r="AS35" s="66"/>
      <c r="AT35" s="66"/>
      <c r="AU35" s="66"/>
      <c r="AV35" s="66"/>
      <c r="AW35" s="66"/>
      <c r="AX35" s="66"/>
      <c r="AY35" s="66"/>
      <c r="AZ35" s="65"/>
    </row>
    <row r="36" spans="1:52" ht="15.75" thickBot="1">
      <c r="A36" s="36" t="str">
        <f>IF(Brukerregistrering!C31="","",Brukerregistrering!C31)</f>
        <v/>
      </c>
      <c r="B36" s="22" t="str">
        <f>IF(Brukerregistrering!F31="","",Brukerregistrering!F31)</f>
        <v/>
      </c>
      <c r="C36" s="60" t="str">
        <f>IF(Brukerregistrering!H31="","",Brukerregistrering!H31)</f>
        <v/>
      </c>
      <c r="D36" s="64">
        <f>IF(Brukerregistrering!$G31*Målinger!E33=0,0,Brukerregistrering!$G31*Målinger!E33)</f>
        <v>0</v>
      </c>
      <c r="E36" s="67">
        <f>IF(Brukerregistrering!$G31*Målinger!$K33=0,0,Brukerregistrering!$G31*Målinger!$K33)</f>
        <v>0</v>
      </c>
      <c r="F36" s="67">
        <f>IF(Brukerregistrering!$G31*Målinger!$V33=0,0,Brukerregistrering!$G31*Målinger!$V33)</f>
        <v>0</v>
      </c>
      <c r="G36" s="67">
        <f>IF(Brukerregistrering!$G31*Målinger!$AG33=0,0,Brukerregistrering!$G31*Målinger!$AG33)</f>
        <v>0</v>
      </c>
      <c r="H36" s="69">
        <f>IF(Brukerregistrering!$G31*Målinger!$AR33=0,0,Brukerregistrering!$G31*Målinger!$AR33)</f>
        <v>0</v>
      </c>
      <c r="I36" s="69"/>
      <c r="J36" s="69"/>
      <c r="K36" s="69"/>
      <c r="L36" s="69"/>
      <c r="M36" s="69"/>
      <c r="N36" s="69"/>
      <c r="O36" s="69"/>
      <c r="P36" s="69"/>
      <c r="Q36" s="69"/>
      <c r="R36" s="69"/>
      <c r="S36" s="69"/>
      <c r="T36" s="69"/>
      <c r="U36" s="69"/>
      <c r="V36" s="69"/>
      <c r="W36" s="69"/>
      <c r="X36" s="69"/>
      <c r="Y36" s="69"/>
      <c r="Z36" s="69"/>
      <c r="AA36" s="69"/>
      <c r="AB36" s="99"/>
      <c r="AC36" s="103"/>
      <c r="AD36" s="66"/>
      <c r="AE36" s="66"/>
      <c r="AF36" s="66"/>
      <c r="AG36" s="66"/>
      <c r="AH36" s="66"/>
      <c r="AI36" s="66"/>
      <c r="AJ36" s="66"/>
      <c r="AK36" s="66"/>
      <c r="AL36" s="66"/>
      <c r="AM36" s="66"/>
      <c r="AN36" s="66"/>
      <c r="AO36" s="66"/>
      <c r="AP36" s="66"/>
      <c r="AQ36" s="66"/>
      <c r="AR36" s="66"/>
      <c r="AS36" s="66"/>
      <c r="AT36" s="66"/>
      <c r="AU36" s="66"/>
      <c r="AV36" s="66"/>
      <c r="AW36" s="66"/>
      <c r="AX36" s="66"/>
      <c r="AY36" s="66"/>
      <c r="AZ36" s="65"/>
    </row>
    <row r="37" spans="1:52" ht="15.75" thickBot="1">
      <c r="A37" s="36" t="str">
        <f>IF(Brukerregistrering!C32="","",Brukerregistrering!C32)</f>
        <v/>
      </c>
      <c r="B37" s="22" t="str">
        <f>IF(Brukerregistrering!F32="","",Brukerregistrering!F32)</f>
        <v/>
      </c>
      <c r="C37" s="60" t="str">
        <f>IF(Brukerregistrering!H32="","",Brukerregistrering!H32)</f>
        <v/>
      </c>
      <c r="D37" s="64">
        <f>IF(Brukerregistrering!$G32*Målinger!E34=0,0,Brukerregistrering!$G32*Målinger!E34)</f>
        <v>0</v>
      </c>
      <c r="E37" s="67">
        <f>IF(Brukerregistrering!$G32*Målinger!$K34=0,0,Brukerregistrering!$G32*Målinger!$K34)</f>
        <v>0</v>
      </c>
      <c r="F37" s="67">
        <f>IF(Brukerregistrering!$G32*Målinger!$V34=0,0,Brukerregistrering!$G32*Målinger!$V34)</f>
        <v>0</v>
      </c>
      <c r="G37" s="67">
        <f>IF(Brukerregistrering!$G32*Målinger!$AG34=0,0,Brukerregistrering!$G32*Målinger!$AG34)</f>
        <v>0</v>
      </c>
      <c r="H37" s="69">
        <f>IF(Brukerregistrering!$G32*Målinger!$AR34=0,0,Brukerregistrering!$G32*Målinger!$AR34)</f>
        <v>0</v>
      </c>
      <c r="I37" s="69"/>
      <c r="J37" s="69"/>
      <c r="K37" s="69"/>
      <c r="L37" s="69"/>
      <c r="M37" s="69"/>
      <c r="N37" s="69"/>
      <c r="O37" s="69"/>
      <c r="P37" s="69"/>
      <c r="Q37" s="69"/>
      <c r="R37" s="69"/>
      <c r="S37" s="69"/>
      <c r="T37" s="69"/>
      <c r="U37" s="69"/>
      <c r="V37" s="69"/>
      <c r="W37" s="69"/>
      <c r="X37" s="69"/>
      <c r="Y37" s="69"/>
      <c r="Z37" s="69"/>
      <c r="AA37" s="69"/>
      <c r="AB37" s="99"/>
      <c r="AC37" s="103"/>
      <c r="AD37" s="66"/>
      <c r="AE37" s="66"/>
      <c r="AF37" s="66"/>
      <c r="AG37" s="66"/>
      <c r="AH37" s="66"/>
      <c r="AI37" s="66"/>
      <c r="AJ37" s="66"/>
      <c r="AK37" s="66"/>
      <c r="AL37" s="66"/>
      <c r="AM37" s="66"/>
      <c r="AN37" s="66"/>
      <c r="AO37" s="66"/>
      <c r="AP37" s="66"/>
      <c r="AQ37" s="66"/>
      <c r="AR37" s="66"/>
      <c r="AS37" s="66"/>
      <c r="AT37" s="66"/>
      <c r="AU37" s="66"/>
      <c r="AV37" s="66"/>
      <c r="AW37" s="66"/>
      <c r="AX37" s="66"/>
      <c r="AY37" s="66"/>
      <c r="AZ37" s="65"/>
    </row>
    <row r="38" spans="1:52" ht="15.75" thickBot="1">
      <c r="A38" s="36" t="str">
        <f>IF(Brukerregistrering!C33="","",Brukerregistrering!C33)</f>
        <v/>
      </c>
      <c r="B38" s="22" t="str">
        <f>IF(Brukerregistrering!F33="","",Brukerregistrering!F33)</f>
        <v/>
      </c>
      <c r="C38" s="60" t="str">
        <f>IF(Brukerregistrering!H33="","",Brukerregistrering!H33)</f>
        <v/>
      </c>
      <c r="D38" s="64">
        <f>IF(Brukerregistrering!$G33*Målinger!E35=0,0,Brukerregistrering!$G33*Målinger!E35)</f>
        <v>0</v>
      </c>
      <c r="E38" s="67">
        <f>IF(Brukerregistrering!$G33*Målinger!$K35=0,0,Brukerregistrering!$G33*Målinger!$K35)</f>
        <v>0</v>
      </c>
      <c r="F38" s="67">
        <f>IF(Brukerregistrering!$G33*Målinger!$V35=0,0,Brukerregistrering!$G33*Målinger!$V35)</f>
        <v>0</v>
      </c>
      <c r="G38" s="67">
        <f>IF(Brukerregistrering!$G33*Målinger!$AG35=0,0,Brukerregistrering!$G33*Målinger!$AG35)</f>
        <v>0</v>
      </c>
      <c r="H38" s="69">
        <f>IF(Brukerregistrering!$G33*Målinger!$AR35=0,0,Brukerregistrering!$G33*Målinger!$AR35)</f>
        <v>0</v>
      </c>
      <c r="I38" s="69"/>
      <c r="J38" s="69"/>
      <c r="K38" s="69"/>
      <c r="L38" s="69"/>
      <c r="M38" s="69"/>
      <c r="N38" s="69"/>
      <c r="O38" s="69"/>
      <c r="P38" s="69"/>
      <c r="Q38" s="69"/>
      <c r="R38" s="69"/>
      <c r="S38" s="69"/>
      <c r="T38" s="69"/>
      <c r="U38" s="69"/>
      <c r="V38" s="69"/>
      <c r="W38" s="69"/>
      <c r="X38" s="69"/>
      <c r="Y38" s="69"/>
      <c r="Z38" s="69"/>
      <c r="AA38" s="69"/>
      <c r="AB38" s="99"/>
      <c r="AC38" s="103"/>
      <c r="AD38" s="66"/>
      <c r="AE38" s="66"/>
      <c r="AF38" s="66"/>
      <c r="AG38" s="66"/>
      <c r="AH38" s="66"/>
      <c r="AI38" s="66"/>
      <c r="AJ38" s="66"/>
      <c r="AK38" s="66"/>
      <c r="AL38" s="66"/>
      <c r="AM38" s="66"/>
      <c r="AN38" s="66"/>
      <c r="AO38" s="66"/>
      <c r="AP38" s="66"/>
      <c r="AQ38" s="66"/>
      <c r="AR38" s="66"/>
      <c r="AS38" s="66"/>
      <c r="AT38" s="66"/>
      <c r="AU38" s="66"/>
      <c r="AV38" s="66"/>
      <c r="AW38" s="66"/>
      <c r="AX38" s="66"/>
      <c r="AY38" s="66"/>
      <c r="AZ38" s="65"/>
    </row>
    <row r="39" spans="1:52" ht="15.75" thickBot="1">
      <c r="A39" s="36" t="str">
        <f>IF(Brukerregistrering!C34="","",Brukerregistrering!C34)</f>
        <v/>
      </c>
      <c r="B39" s="22" t="str">
        <f>IF(Brukerregistrering!F34="","",Brukerregistrering!F34)</f>
        <v/>
      </c>
      <c r="C39" s="60" t="str">
        <f>IF(Brukerregistrering!H34="","",Brukerregistrering!H34)</f>
        <v/>
      </c>
      <c r="D39" s="64">
        <f>IF(Brukerregistrering!$G34*Målinger!E36=0,0,Brukerregistrering!$G34*Målinger!E36)</f>
        <v>0</v>
      </c>
      <c r="E39" s="67">
        <f>IF(Brukerregistrering!$G34*Målinger!$K36=0,0,Brukerregistrering!$G34*Målinger!$K36)</f>
        <v>0</v>
      </c>
      <c r="F39" s="67">
        <f>IF(Brukerregistrering!$G34*Målinger!$V36=0,0,Brukerregistrering!$G34*Målinger!$V36)</f>
        <v>0</v>
      </c>
      <c r="G39" s="67">
        <f>IF(Brukerregistrering!$G34*Målinger!$AG36=0,0,Brukerregistrering!$G34*Målinger!$AG36)</f>
        <v>0</v>
      </c>
      <c r="H39" s="69">
        <f>IF(Brukerregistrering!$G34*Målinger!$AR36=0,0,Brukerregistrering!$G34*Målinger!$AR36)</f>
        <v>0</v>
      </c>
      <c r="I39" s="69"/>
      <c r="J39" s="69"/>
      <c r="K39" s="69"/>
      <c r="L39" s="69"/>
      <c r="M39" s="69"/>
      <c r="N39" s="69"/>
      <c r="O39" s="69"/>
      <c r="P39" s="69"/>
      <c r="Q39" s="69"/>
      <c r="R39" s="69"/>
      <c r="S39" s="69"/>
      <c r="T39" s="69"/>
      <c r="U39" s="69"/>
      <c r="V39" s="69"/>
      <c r="W39" s="69"/>
      <c r="X39" s="69"/>
      <c r="Y39" s="69"/>
      <c r="Z39" s="69"/>
      <c r="AA39" s="69"/>
      <c r="AB39" s="99"/>
      <c r="AC39" s="103"/>
      <c r="AD39" s="66"/>
      <c r="AE39" s="66"/>
      <c r="AF39" s="66"/>
      <c r="AG39" s="66"/>
      <c r="AH39" s="66"/>
      <c r="AI39" s="66"/>
      <c r="AJ39" s="66"/>
      <c r="AK39" s="66"/>
      <c r="AL39" s="66"/>
      <c r="AM39" s="66"/>
      <c r="AN39" s="66"/>
      <c r="AO39" s="66"/>
      <c r="AP39" s="66"/>
      <c r="AQ39" s="66"/>
      <c r="AR39" s="66"/>
      <c r="AS39" s="66"/>
      <c r="AT39" s="66"/>
      <c r="AU39" s="66"/>
      <c r="AV39" s="66"/>
      <c r="AW39" s="66"/>
      <c r="AX39" s="66"/>
      <c r="AY39" s="66"/>
      <c r="AZ39" s="65"/>
    </row>
    <row r="40" spans="1:52" ht="15.75" thickBot="1">
      <c r="A40" s="36" t="str">
        <f>IF(Brukerregistrering!C35="","",Brukerregistrering!C35)</f>
        <v/>
      </c>
      <c r="B40" s="22" t="str">
        <f>IF(Brukerregistrering!F35="","",Brukerregistrering!F35)</f>
        <v/>
      </c>
      <c r="C40" s="60" t="str">
        <f>IF(Brukerregistrering!H35="","",Brukerregistrering!H35)</f>
        <v/>
      </c>
      <c r="D40" s="64">
        <f>IF(Brukerregistrering!$G35*Målinger!E37=0,0,Brukerregistrering!$G35*Målinger!E37)</f>
        <v>0</v>
      </c>
      <c r="E40" s="67">
        <f>IF(Brukerregistrering!$G35*Målinger!$K37=0,0,Brukerregistrering!$G35*Målinger!$K37)</f>
        <v>0</v>
      </c>
      <c r="F40" s="67">
        <f>IF(Brukerregistrering!$G35*Målinger!$V37=0,0,Brukerregistrering!$G35*Målinger!$V37)</f>
        <v>0</v>
      </c>
      <c r="G40" s="67">
        <f>IF(Brukerregistrering!$G35*Målinger!$AG37=0,0,Brukerregistrering!$G35*Målinger!$AG37)</f>
        <v>0</v>
      </c>
      <c r="H40" s="69">
        <f>IF(Brukerregistrering!$G35*Målinger!$AR37=0,0,Brukerregistrering!$G35*Målinger!$AR37)</f>
        <v>0</v>
      </c>
      <c r="I40" s="69"/>
      <c r="J40" s="69"/>
      <c r="K40" s="69"/>
      <c r="L40" s="69"/>
      <c r="M40" s="69"/>
      <c r="N40" s="69"/>
      <c r="O40" s="69"/>
      <c r="P40" s="69"/>
      <c r="Q40" s="69"/>
      <c r="R40" s="69"/>
      <c r="S40" s="69"/>
      <c r="T40" s="69"/>
      <c r="U40" s="69"/>
      <c r="V40" s="69"/>
      <c r="W40" s="69"/>
      <c r="X40" s="69"/>
      <c r="Y40" s="69"/>
      <c r="Z40" s="69"/>
      <c r="AA40" s="69"/>
      <c r="AB40" s="99"/>
      <c r="AC40" s="103"/>
      <c r="AD40" s="66"/>
      <c r="AE40" s="66"/>
      <c r="AF40" s="66"/>
      <c r="AG40" s="66"/>
      <c r="AH40" s="66"/>
      <c r="AI40" s="66"/>
      <c r="AJ40" s="66"/>
      <c r="AK40" s="66"/>
      <c r="AL40" s="66"/>
      <c r="AM40" s="66"/>
      <c r="AN40" s="66"/>
      <c r="AO40" s="66"/>
      <c r="AP40" s="66"/>
      <c r="AQ40" s="66"/>
      <c r="AR40" s="66"/>
      <c r="AS40" s="66"/>
      <c r="AT40" s="66"/>
      <c r="AU40" s="66"/>
      <c r="AV40" s="66"/>
      <c r="AW40" s="66"/>
      <c r="AX40" s="66"/>
      <c r="AY40" s="66"/>
      <c r="AZ40" s="65"/>
    </row>
    <row r="41" spans="1:52" ht="15.75" thickBot="1">
      <c r="A41" s="36" t="str">
        <f>IF(Brukerregistrering!C36="","",Brukerregistrering!C36)</f>
        <v/>
      </c>
      <c r="B41" s="22" t="str">
        <f>IF(Brukerregistrering!F36="","",Brukerregistrering!F36)</f>
        <v/>
      </c>
      <c r="C41" s="60" t="str">
        <f>IF(Brukerregistrering!H36="","",Brukerregistrering!H36)</f>
        <v/>
      </c>
      <c r="D41" s="64">
        <f>IF(Brukerregistrering!$G36*Målinger!E38=0,0,Brukerregistrering!$G36*Målinger!E38)</f>
        <v>0</v>
      </c>
      <c r="E41" s="67">
        <f>IF(Brukerregistrering!$G36*Målinger!$K38=0,0,Brukerregistrering!$G36*Målinger!$K38)</f>
        <v>0</v>
      </c>
      <c r="F41" s="67">
        <f>IF(Brukerregistrering!$G36*Målinger!$V38=0,0,Brukerregistrering!$G36*Målinger!$V38)</f>
        <v>0</v>
      </c>
      <c r="G41" s="67">
        <f>IF(Brukerregistrering!$G36*Målinger!$AG38=0,0,Brukerregistrering!$G36*Målinger!$AG38)</f>
        <v>0</v>
      </c>
      <c r="H41" s="69">
        <f>IF(Brukerregistrering!$G36*Målinger!$AR38=0,0,Brukerregistrering!$G36*Målinger!$AR38)</f>
        <v>0</v>
      </c>
      <c r="I41" s="69"/>
      <c r="J41" s="69"/>
      <c r="K41" s="69"/>
      <c r="L41" s="69"/>
      <c r="M41" s="69"/>
      <c r="N41" s="69"/>
      <c r="O41" s="69"/>
      <c r="P41" s="69"/>
      <c r="Q41" s="69"/>
      <c r="R41" s="69"/>
      <c r="S41" s="69"/>
      <c r="T41" s="69"/>
      <c r="U41" s="69"/>
      <c r="V41" s="69"/>
      <c r="W41" s="69"/>
      <c r="X41" s="69"/>
      <c r="Y41" s="69"/>
      <c r="Z41" s="69"/>
      <c r="AA41" s="69"/>
      <c r="AB41" s="99"/>
      <c r="AC41" s="103"/>
      <c r="AD41" s="66"/>
      <c r="AE41" s="66"/>
      <c r="AF41" s="66"/>
      <c r="AG41" s="66"/>
      <c r="AH41" s="66"/>
      <c r="AI41" s="66"/>
      <c r="AJ41" s="66"/>
      <c r="AK41" s="66"/>
      <c r="AL41" s="66"/>
      <c r="AM41" s="66"/>
      <c r="AN41" s="66"/>
      <c r="AO41" s="66"/>
      <c r="AP41" s="66"/>
      <c r="AQ41" s="66"/>
      <c r="AR41" s="66"/>
      <c r="AS41" s="66"/>
      <c r="AT41" s="66"/>
      <c r="AU41" s="66"/>
      <c r="AV41" s="66"/>
      <c r="AW41" s="66"/>
      <c r="AX41" s="66"/>
      <c r="AY41" s="66"/>
      <c r="AZ41" s="65"/>
    </row>
    <row r="42" spans="1:52" ht="15.75" thickBot="1">
      <c r="A42" s="36" t="str">
        <f>IF(Brukerregistrering!C37="","",Brukerregistrering!C37)</f>
        <v/>
      </c>
      <c r="B42" s="22" t="str">
        <f>IF(Brukerregistrering!F37="","",Brukerregistrering!F37)</f>
        <v/>
      </c>
      <c r="C42" s="60" t="str">
        <f>IF(Brukerregistrering!H37="","",Brukerregistrering!H37)</f>
        <v/>
      </c>
      <c r="D42" s="64">
        <f>IF(Brukerregistrering!$G37*Målinger!E39=0,0,Brukerregistrering!$G37*Målinger!E39)</f>
        <v>0</v>
      </c>
      <c r="E42" s="67">
        <f>IF(Brukerregistrering!$G37*Målinger!$K39=0,0,Brukerregistrering!$G37*Målinger!$K39)</f>
        <v>0</v>
      </c>
      <c r="F42" s="67">
        <f>IF(Brukerregistrering!$G37*Målinger!$V39=0,0,Brukerregistrering!$G37*Målinger!$V39)</f>
        <v>0</v>
      </c>
      <c r="G42" s="67">
        <f>IF(Brukerregistrering!$G37*Målinger!$AG39=0,0,Brukerregistrering!$G37*Målinger!$AG39)</f>
        <v>0</v>
      </c>
      <c r="H42" s="69">
        <f>IF(Brukerregistrering!$G37*Målinger!$AR39=0,0,Brukerregistrering!$G37*Målinger!$AR39)</f>
        <v>0</v>
      </c>
      <c r="I42" s="69"/>
      <c r="J42" s="69"/>
      <c r="K42" s="69"/>
      <c r="L42" s="69"/>
      <c r="M42" s="69"/>
      <c r="N42" s="69"/>
      <c r="O42" s="69"/>
      <c r="P42" s="69"/>
      <c r="Q42" s="69"/>
      <c r="R42" s="69"/>
      <c r="S42" s="69"/>
      <c r="T42" s="69"/>
      <c r="U42" s="69"/>
      <c r="V42" s="69"/>
      <c r="W42" s="69"/>
      <c r="X42" s="69"/>
      <c r="Y42" s="69"/>
      <c r="Z42" s="69"/>
      <c r="AA42" s="69"/>
      <c r="AB42" s="99"/>
      <c r="AC42" s="103"/>
      <c r="AD42" s="66"/>
      <c r="AE42" s="66"/>
      <c r="AF42" s="66"/>
      <c r="AG42" s="66"/>
      <c r="AH42" s="66"/>
      <c r="AI42" s="66"/>
      <c r="AJ42" s="66"/>
      <c r="AK42" s="66"/>
      <c r="AL42" s="66"/>
      <c r="AM42" s="66"/>
      <c r="AN42" s="66"/>
      <c r="AO42" s="66"/>
      <c r="AP42" s="66"/>
      <c r="AQ42" s="66"/>
      <c r="AR42" s="66"/>
      <c r="AS42" s="66"/>
      <c r="AT42" s="66"/>
      <c r="AU42" s="66"/>
      <c r="AV42" s="66"/>
      <c r="AW42" s="66"/>
      <c r="AX42" s="66"/>
      <c r="AY42" s="66"/>
      <c r="AZ42" s="65"/>
    </row>
    <row r="43" spans="1:52" ht="15.75" thickBot="1">
      <c r="A43" s="36" t="str">
        <f>IF(Brukerregistrering!C38="","",Brukerregistrering!C38)</f>
        <v/>
      </c>
      <c r="B43" s="22" t="str">
        <f>IF(Brukerregistrering!F38="","",Brukerregistrering!F38)</f>
        <v/>
      </c>
      <c r="C43" s="60" t="str">
        <f>IF(Brukerregistrering!H38="","",Brukerregistrering!H38)</f>
        <v/>
      </c>
      <c r="D43" s="64">
        <f>IF(Brukerregistrering!$G38*Målinger!E40=0,0,Brukerregistrering!$G38*Målinger!E40)</f>
        <v>0</v>
      </c>
      <c r="E43" s="67">
        <f>IF(Brukerregistrering!$G38*Målinger!$K40=0,0,Brukerregistrering!$G38*Målinger!$K40)</f>
        <v>0</v>
      </c>
      <c r="F43" s="67">
        <f>IF(Brukerregistrering!$G38*Målinger!$V40=0,0,Brukerregistrering!$G38*Målinger!$V40)</f>
        <v>0</v>
      </c>
      <c r="G43" s="67">
        <f>IF(Brukerregistrering!$G38*Målinger!$AG40=0,0,Brukerregistrering!$G38*Målinger!$AG40)</f>
        <v>0</v>
      </c>
      <c r="H43" s="69">
        <f>IF(Brukerregistrering!$G38*Målinger!$AR40=0,0,Brukerregistrering!$G38*Målinger!$AR40)</f>
        <v>0</v>
      </c>
      <c r="I43" s="69"/>
      <c r="J43" s="69"/>
      <c r="K43" s="69"/>
      <c r="L43" s="69"/>
      <c r="M43" s="69"/>
      <c r="N43" s="69"/>
      <c r="O43" s="69"/>
      <c r="P43" s="69"/>
      <c r="Q43" s="69"/>
      <c r="R43" s="69"/>
      <c r="S43" s="69"/>
      <c r="T43" s="69"/>
      <c r="U43" s="69"/>
      <c r="V43" s="69"/>
      <c r="W43" s="69"/>
      <c r="X43" s="69"/>
      <c r="Y43" s="69"/>
      <c r="Z43" s="69"/>
      <c r="AA43" s="69"/>
      <c r="AB43" s="99"/>
      <c r="AC43" s="103"/>
      <c r="AD43" s="66"/>
      <c r="AE43" s="66"/>
      <c r="AF43" s="66"/>
      <c r="AG43" s="66"/>
      <c r="AH43" s="66"/>
      <c r="AI43" s="66"/>
      <c r="AJ43" s="66"/>
      <c r="AK43" s="66"/>
      <c r="AL43" s="66"/>
      <c r="AM43" s="66"/>
      <c r="AN43" s="66"/>
      <c r="AO43" s="66"/>
      <c r="AP43" s="66"/>
      <c r="AQ43" s="66"/>
      <c r="AR43" s="66"/>
      <c r="AS43" s="66"/>
      <c r="AT43" s="66"/>
      <c r="AU43" s="66"/>
      <c r="AV43" s="66"/>
      <c r="AW43" s="66"/>
      <c r="AX43" s="66"/>
      <c r="AY43" s="66"/>
      <c r="AZ43" s="65"/>
    </row>
    <row r="44" spans="1:52" ht="15.75" thickBot="1">
      <c r="A44" s="36" t="str">
        <f>IF(Brukerregistrering!C39="","",Brukerregistrering!C39)</f>
        <v/>
      </c>
      <c r="B44" s="22" t="str">
        <f>IF(Brukerregistrering!F39="","",Brukerregistrering!F39)</f>
        <v/>
      </c>
      <c r="C44" s="60" t="str">
        <f>IF(Brukerregistrering!H39="","",Brukerregistrering!H39)</f>
        <v/>
      </c>
      <c r="D44" s="64">
        <f>IF(Brukerregistrering!$G39*Målinger!E41=0,0,Brukerregistrering!$G39*Målinger!E41)</f>
        <v>0</v>
      </c>
      <c r="E44" s="67">
        <f>IF(Brukerregistrering!$G39*Målinger!$K41=0,0,Brukerregistrering!$G39*Målinger!$K41)</f>
        <v>0</v>
      </c>
      <c r="F44" s="67">
        <f>IF(Brukerregistrering!$G39*Målinger!$V41=0,0,Brukerregistrering!$G39*Målinger!$V41)</f>
        <v>0</v>
      </c>
      <c r="G44" s="67">
        <f>IF(Brukerregistrering!$G39*Målinger!$AG41=0,0,Brukerregistrering!$G39*Målinger!$AG41)</f>
        <v>0</v>
      </c>
      <c r="H44" s="69">
        <f>IF(Brukerregistrering!$G39*Målinger!$AR41=0,0,Brukerregistrering!$G39*Målinger!$AR41)</f>
        <v>0</v>
      </c>
      <c r="I44" s="69"/>
      <c r="J44" s="69"/>
      <c r="K44" s="69"/>
      <c r="L44" s="69"/>
      <c r="M44" s="69"/>
      <c r="N44" s="69"/>
      <c r="O44" s="69"/>
      <c r="P44" s="69"/>
      <c r="Q44" s="69"/>
      <c r="R44" s="69"/>
      <c r="S44" s="69"/>
      <c r="T44" s="69"/>
      <c r="U44" s="69"/>
      <c r="V44" s="69"/>
      <c r="W44" s="69"/>
      <c r="X44" s="69"/>
      <c r="Y44" s="69"/>
      <c r="Z44" s="69"/>
      <c r="AA44" s="69"/>
      <c r="AB44" s="99"/>
      <c r="AC44" s="103"/>
      <c r="AD44" s="66"/>
      <c r="AE44" s="66"/>
      <c r="AF44" s="66"/>
      <c r="AG44" s="66"/>
      <c r="AH44" s="66"/>
      <c r="AI44" s="66"/>
      <c r="AJ44" s="66"/>
      <c r="AK44" s="66"/>
      <c r="AL44" s="66"/>
      <c r="AM44" s="66"/>
      <c r="AN44" s="66"/>
      <c r="AO44" s="66"/>
      <c r="AP44" s="66"/>
      <c r="AQ44" s="66"/>
      <c r="AR44" s="66"/>
      <c r="AS44" s="66"/>
      <c r="AT44" s="66"/>
      <c r="AU44" s="66"/>
      <c r="AV44" s="66"/>
      <c r="AW44" s="66"/>
      <c r="AX44" s="66"/>
      <c r="AY44" s="66"/>
      <c r="AZ44" s="65"/>
    </row>
    <row r="45" spans="1:52" ht="15.75" thickBot="1">
      <c r="A45" s="36" t="str">
        <f>IF(Brukerregistrering!C40="","",Brukerregistrering!C40)</f>
        <v/>
      </c>
      <c r="B45" s="22" t="str">
        <f>IF(Brukerregistrering!F40="","",Brukerregistrering!F40)</f>
        <v/>
      </c>
      <c r="C45" s="60" t="str">
        <f>IF(Brukerregistrering!H40="","",Brukerregistrering!H40)</f>
        <v/>
      </c>
      <c r="D45" s="64">
        <f>IF(Brukerregistrering!$G40*Målinger!E42=0,0,Brukerregistrering!$G40*Målinger!E42)</f>
        <v>0</v>
      </c>
      <c r="E45" s="67">
        <f>IF(Brukerregistrering!$G40*Målinger!$K42=0,0,Brukerregistrering!$G40*Målinger!$K42)</f>
        <v>0</v>
      </c>
      <c r="F45" s="67">
        <f>IF(Brukerregistrering!$G40*Målinger!$V42=0,0,Brukerregistrering!$G40*Målinger!$V42)</f>
        <v>0</v>
      </c>
      <c r="G45" s="67">
        <f>IF(Brukerregistrering!$G40*Målinger!$AG42=0,0,Brukerregistrering!$G40*Målinger!$AG42)</f>
        <v>0</v>
      </c>
      <c r="H45" s="69">
        <f>IF(Brukerregistrering!$G40*Målinger!$AR42=0,0,Brukerregistrering!$G40*Målinger!$AR42)</f>
        <v>0</v>
      </c>
      <c r="I45" s="69"/>
      <c r="J45" s="69"/>
      <c r="K45" s="69"/>
      <c r="L45" s="69"/>
      <c r="M45" s="69"/>
      <c r="N45" s="69"/>
      <c r="O45" s="69"/>
      <c r="P45" s="69"/>
      <c r="Q45" s="69"/>
      <c r="R45" s="69"/>
      <c r="S45" s="69"/>
      <c r="T45" s="69"/>
      <c r="U45" s="69"/>
      <c r="V45" s="69"/>
      <c r="W45" s="69"/>
      <c r="X45" s="69"/>
      <c r="Y45" s="69"/>
      <c r="Z45" s="69"/>
      <c r="AA45" s="69"/>
      <c r="AB45" s="99"/>
      <c r="AC45" s="103"/>
      <c r="AD45" s="66"/>
      <c r="AE45" s="66"/>
      <c r="AF45" s="66"/>
      <c r="AG45" s="66"/>
      <c r="AH45" s="66"/>
      <c r="AI45" s="66"/>
      <c r="AJ45" s="66"/>
      <c r="AK45" s="66"/>
      <c r="AL45" s="66"/>
      <c r="AM45" s="66"/>
      <c r="AN45" s="66"/>
      <c r="AO45" s="66"/>
      <c r="AP45" s="66"/>
      <c r="AQ45" s="66"/>
      <c r="AR45" s="66"/>
      <c r="AS45" s="66"/>
      <c r="AT45" s="66"/>
      <c r="AU45" s="66"/>
      <c r="AV45" s="66"/>
      <c r="AW45" s="66"/>
      <c r="AX45" s="66"/>
      <c r="AY45" s="66"/>
      <c r="AZ45" s="65"/>
    </row>
    <row r="46" spans="1:52" ht="15.75" thickBot="1">
      <c r="A46" s="36" t="str">
        <f>IF(Brukerregistrering!C41="","",Brukerregistrering!C41)</f>
        <v/>
      </c>
      <c r="B46" s="22" t="str">
        <f>IF(Brukerregistrering!F41="","",Brukerregistrering!F41)</f>
        <v/>
      </c>
      <c r="C46" s="60" t="str">
        <f>IF(Brukerregistrering!H41="","",Brukerregistrering!H41)</f>
        <v/>
      </c>
      <c r="D46" s="64">
        <f>IF(Brukerregistrering!$G41*Målinger!E43=0,0,Brukerregistrering!$G41*Målinger!E43)</f>
        <v>0</v>
      </c>
      <c r="E46" s="67">
        <f>IF(Brukerregistrering!$G41*Målinger!$K43=0,0,Brukerregistrering!$G41*Målinger!$K43)</f>
        <v>0</v>
      </c>
      <c r="F46" s="67">
        <f>IF(Brukerregistrering!$G41*Målinger!$V43=0,0,Brukerregistrering!$G41*Målinger!$V43)</f>
        <v>0</v>
      </c>
      <c r="G46" s="67">
        <f>IF(Brukerregistrering!$G41*Målinger!$AG43=0,0,Brukerregistrering!$G41*Målinger!$AG43)</f>
        <v>0</v>
      </c>
      <c r="H46" s="69">
        <f>IF(Brukerregistrering!$G41*Målinger!$AR43=0,0,Brukerregistrering!$G41*Målinger!$AR43)</f>
        <v>0</v>
      </c>
      <c r="I46" s="69"/>
      <c r="J46" s="69"/>
      <c r="K46" s="69"/>
      <c r="L46" s="69"/>
      <c r="M46" s="69"/>
      <c r="N46" s="69"/>
      <c r="O46" s="69"/>
      <c r="P46" s="69"/>
      <c r="Q46" s="69"/>
      <c r="R46" s="69"/>
      <c r="S46" s="69"/>
      <c r="T46" s="69"/>
      <c r="U46" s="69"/>
      <c r="V46" s="69"/>
      <c r="W46" s="69"/>
      <c r="X46" s="69"/>
      <c r="Y46" s="69"/>
      <c r="Z46" s="69"/>
      <c r="AA46" s="69"/>
      <c r="AB46" s="99"/>
      <c r="AC46" s="103"/>
      <c r="AD46" s="66"/>
      <c r="AE46" s="66"/>
      <c r="AF46" s="66"/>
      <c r="AG46" s="66"/>
      <c r="AH46" s="66"/>
      <c r="AI46" s="66"/>
      <c r="AJ46" s="66"/>
      <c r="AK46" s="66"/>
      <c r="AL46" s="66"/>
      <c r="AM46" s="66"/>
      <c r="AN46" s="66"/>
      <c r="AO46" s="66"/>
      <c r="AP46" s="66"/>
      <c r="AQ46" s="66"/>
      <c r="AR46" s="66"/>
      <c r="AS46" s="66"/>
      <c r="AT46" s="66"/>
      <c r="AU46" s="66"/>
      <c r="AV46" s="66"/>
      <c r="AW46" s="66"/>
      <c r="AX46" s="66"/>
      <c r="AY46" s="66"/>
      <c r="AZ46" s="65"/>
    </row>
    <row r="47" spans="1:52" ht="15.75" thickBot="1">
      <c r="A47" s="36" t="str">
        <f>IF(Brukerregistrering!C42="","",Brukerregistrering!C42)</f>
        <v/>
      </c>
      <c r="B47" s="22" t="str">
        <f>IF(Brukerregistrering!F42="","",Brukerregistrering!F42)</f>
        <v/>
      </c>
      <c r="C47" s="60" t="str">
        <f>IF(Brukerregistrering!H42="","",Brukerregistrering!H42)</f>
        <v/>
      </c>
      <c r="D47" s="64">
        <f>IF(Brukerregistrering!$G42*Målinger!E44=0,0,Brukerregistrering!$G42*Målinger!E44)</f>
        <v>0</v>
      </c>
      <c r="E47" s="67">
        <f>IF(Brukerregistrering!$G42*Målinger!$K44=0,0,Brukerregistrering!$G42*Målinger!$K44)</f>
        <v>0</v>
      </c>
      <c r="F47" s="67">
        <f>IF(Brukerregistrering!$G42*Målinger!$V44=0,0,Brukerregistrering!$G42*Målinger!$V44)</f>
        <v>0</v>
      </c>
      <c r="G47" s="67">
        <f>IF(Brukerregistrering!$G42*Målinger!$AG44=0,0,Brukerregistrering!$G42*Målinger!$AG44)</f>
        <v>0</v>
      </c>
      <c r="H47" s="69">
        <f>IF(Brukerregistrering!$G42*Målinger!$AR44=0,0,Brukerregistrering!$G42*Målinger!$AR44)</f>
        <v>0</v>
      </c>
      <c r="I47" s="69"/>
      <c r="J47" s="69"/>
      <c r="K47" s="69"/>
      <c r="L47" s="69"/>
      <c r="M47" s="69"/>
      <c r="N47" s="69"/>
      <c r="O47" s="69"/>
      <c r="P47" s="69"/>
      <c r="Q47" s="69"/>
      <c r="R47" s="69"/>
      <c r="S47" s="69"/>
      <c r="T47" s="69"/>
      <c r="U47" s="69"/>
      <c r="V47" s="69"/>
      <c r="W47" s="69"/>
      <c r="X47" s="69"/>
      <c r="Y47" s="69"/>
      <c r="Z47" s="69"/>
      <c r="AA47" s="69"/>
      <c r="AB47" s="99"/>
      <c r="AC47" s="103"/>
      <c r="AD47" s="66"/>
      <c r="AE47" s="66"/>
      <c r="AF47" s="66"/>
      <c r="AG47" s="66"/>
      <c r="AH47" s="66"/>
      <c r="AI47" s="66"/>
      <c r="AJ47" s="66"/>
      <c r="AK47" s="66"/>
      <c r="AL47" s="66"/>
      <c r="AM47" s="66"/>
      <c r="AN47" s="66"/>
      <c r="AO47" s="66"/>
      <c r="AP47" s="66"/>
      <c r="AQ47" s="66"/>
      <c r="AR47" s="66"/>
      <c r="AS47" s="66"/>
      <c r="AT47" s="66"/>
      <c r="AU47" s="66"/>
      <c r="AV47" s="66"/>
      <c r="AW47" s="66"/>
      <c r="AX47" s="66"/>
      <c r="AY47" s="66"/>
      <c r="AZ47" s="65"/>
    </row>
    <row r="48" spans="1:52" ht="15.75" thickBot="1">
      <c r="A48" s="36" t="str">
        <f>IF(Brukerregistrering!C43="","",Brukerregistrering!C43)</f>
        <v/>
      </c>
      <c r="B48" s="22" t="str">
        <f>IF(Brukerregistrering!F43="","",Brukerregistrering!F43)</f>
        <v/>
      </c>
      <c r="C48" s="60" t="str">
        <f>IF(Brukerregistrering!H43="","",Brukerregistrering!H43)</f>
        <v/>
      </c>
      <c r="D48" s="64">
        <f>IF(Brukerregistrering!$G43*Målinger!E45=0,0,Brukerregistrering!$G43*Målinger!E45)</f>
        <v>0</v>
      </c>
      <c r="E48" s="67">
        <f>IF(Brukerregistrering!$G43*Målinger!$K45=0,0,Brukerregistrering!$G43*Målinger!$K45)</f>
        <v>0</v>
      </c>
      <c r="F48" s="67">
        <f>IF(Brukerregistrering!$G43*Målinger!$V45=0,0,Brukerregistrering!$G43*Målinger!$V45)</f>
        <v>0</v>
      </c>
      <c r="G48" s="67">
        <f>IF(Brukerregistrering!$G43*Målinger!$AG45=0,0,Brukerregistrering!$G43*Målinger!$AG45)</f>
        <v>0</v>
      </c>
      <c r="H48" s="69">
        <f>IF(Brukerregistrering!$G43*Målinger!$AR45=0,0,Brukerregistrering!$G43*Målinger!$AR45)</f>
        <v>0</v>
      </c>
      <c r="I48" s="69"/>
      <c r="J48" s="69"/>
      <c r="K48" s="69"/>
      <c r="L48" s="69"/>
      <c r="M48" s="69"/>
      <c r="N48" s="69"/>
      <c r="O48" s="69"/>
      <c r="P48" s="69"/>
      <c r="Q48" s="69"/>
      <c r="R48" s="69"/>
      <c r="S48" s="69"/>
      <c r="T48" s="69"/>
      <c r="U48" s="69"/>
      <c r="V48" s="69"/>
      <c r="W48" s="69"/>
      <c r="X48" s="69"/>
      <c r="Y48" s="69"/>
      <c r="Z48" s="69"/>
      <c r="AA48" s="69"/>
      <c r="AB48" s="99"/>
      <c r="AC48" s="103"/>
      <c r="AD48" s="66"/>
      <c r="AE48" s="66"/>
      <c r="AF48" s="66"/>
      <c r="AG48" s="66"/>
      <c r="AH48" s="66"/>
      <c r="AI48" s="66"/>
      <c r="AJ48" s="66"/>
      <c r="AK48" s="66"/>
      <c r="AL48" s="66"/>
      <c r="AM48" s="66"/>
      <c r="AN48" s="66"/>
      <c r="AO48" s="66"/>
      <c r="AP48" s="66"/>
      <c r="AQ48" s="66"/>
      <c r="AR48" s="66"/>
      <c r="AS48" s="66"/>
      <c r="AT48" s="66"/>
      <c r="AU48" s="66"/>
      <c r="AV48" s="66"/>
      <c r="AW48" s="66"/>
      <c r="AX48" s="66"/>
      <c r="AY48" s="66"/>
      <c r="AZ48" s="65"/>
    </row>
    <row r="49" spans="1:52" ht="15.75" thickBot="1">
      <c r="A49" s="36" t="str">
        <f>IF(Brukerregistrering!C44="","",Brukerregistrering!C44)</f>
        <v/>
      </c>
      <c r="B49" s="22" t="str">
        <f>IF(Brukerregistrering!F44="","",Brukerregistrering!F44)</f>
        <v/>
      </c>
      <c r="C49" s="60" t="str">
        <f>IF(Brukerregistrering!H44="","",Brukerregistrering!H44)</f>
        <v/>
      </c>
      <c r="D49" s="64">
        <f>IF(Brukerregistrering!$G44*Målinger!E46=0,0,Brukerregistrering!$G44*Målinger!E46)</f>
        <v>0</v>
      </c>
      <c r="E49" s="67">
        <f>IF(Brukerregistrering!$G44*Målinger!$K46=0,0,Brukerregistrering!$G44*Målinger!$K46)</f>
        <v>0</v>
      </c>
      <c r="F49" s="67">
        <f>IF(Brukerregistrering!$G44*Målinger!$V46=0,0,Brukerregistrering!$G44*Målinger!$V46)</f>
        <v>0</v>
      </c>
      <c r="G49" s="67">
        <f>IF(Brukerregistrering!$G44*Målinger!$AG46=0,0,Brukerregistrering!$G44*Målinger!$AG46)</f>
        <v>0</v>
      </c>
      <c r="H49" s="69">
        <f>IF(Brukerregistrering!$G44*Målinger!$AR46=0,0,Brukerregistrering!$G44*Målinger!$AR46)</f>
        <v>0</v>
      </c>
      <c r="I49" s="69"/>
      <c r="J49" s="69"/>
      <c r="K49" s="69"/>
      <c r="L49" s="69"/>
      <c r="M49" s="69"/>
      <c r="N49" s="69"/>
      <c r="O49" s="69"/>
      <c r="P49" s="69"/>
      <c r="Q49" s="69"/>
      <c r="R49" s="69"/>
      <c r="S49" s="69"/>
      <c r="T49" s="69"/>
      <c r="U49" s="69"/>
      <c r="V49" s="69"/>
      <c r="W49" s="69"/>
      <c r="X49" s="69"/>
      <c r="Y49" s="69"/>
      <c r="Z49" s="69"/>
      <c r="AA49" s="69"/>
      <c r="AB49" s="99"/>
      <c r="AC49" s="103"/>
      <c r="AD49" s="66"/>
      <c r="AE49" s="66"/>
      <c r="AF49" s="66"/>
      <c r="AG49" s="66"/>
      <c r="AH49" s="66"/>
      <c r="AI49" s="66"/>
      <c r="AJ49" s="66"/>
      <c r="AK49" s="66"/>
      <c r="AL49" s="66"/>
      <c r="AM49" s="66"/>
      <c r="AN49" s="66"/>
      <c r="AO49" s="66"/>
      <c r="AP49" s="66"/>
      <c r="AQ49" s="66"/>
      <c r="AR49" s="66"/>
      <c r="AS49" s="66"/>
      <c r="AT49" s="66"/>
      <c r="AU49" s="66"/>
      <c r="AV49" s="66"/>
      <c r="AW49" s="66"/>
      <c r="AX49" s="66"/>
      <c r="AY49" s="66"/>
      <c r="AZ49" s="65"/>
    </row>
    <row r="50" spans="1:52" ht="15.75" thickBot="1">
      <c r="A50" s="36" t="str">
        <f>IF(Brukerregistrering!C45="","",Brukerregistrering!C45)</f>
        <v/>
      </c>
      <c r="B50" s="22" t="str">
        <f>IF(Brukerregistrering!F45="","",Brukerregistrering!F45)</f>
        <v/>
      </c>
      <c r="C50" s="60" t="str">
        <f>IF(Brukerregistrering!H45="","",Brukerregistrering!H45)</f>
        <v/>
      </c>
      <c r="D50" s="64">
        <f>IF(Brukerregistrering!$G45*Målinger!E47=0,0,Brukerregistrering!$G45*Målinger!E47)</f>
        <v>0</v>
      </c>
      <c r="E50" s="67">
        <f>IF(Brukerregistrering!$G45*Målinger!$K47=0,0,Brukerregistrering!$G45*Målinger!$K47)</f>
        <v>0</v>
      </c>
      <c r="F50" s="67">
        <f>IF(Brukerregistrering!$G45*Målinger!$V47=0,0,Brukerregistrering!$G45*Målinger!$V47)</f>
        <v>0</v>
      </c>
      <c r="G50" s="67">
        <f>IF(Brukerregistrering!$G45*Målinger!$AG47=0,0,Brukerregistrering!$G45*Målinger!$AG47)</f>
        <v>0</v>
      </c>
      <c r="H50" s="69">
        <f>IF(Brukerregistrering!$G45*Målinger!$AR47=0,0,Brukerregistrering!$G45*Målinger!$AR47)</f>
        <v>0</v>
      </c>
      <c r="I50" s="69"/>
      <c r="J50" s="69"/>
      <c r="K50" s="69"/>
      <c r="L50" s="69"/>
      <c r="M50" s="69"/>
      <c r="N50" s="69"/>
      <c r="O50" s="69"/>
      <c r="P50" s="69"/>
      <c r="Q50" s="69"/>
      <c r="R50" s="69"/>
      <c r="S50" s="69"/>
      <c r="T50" s="69"/>
      <c r="U50" s="69"/>
      <c r="V50" s="69"/>
      <c r="W50" s="69"/>
      <c r="X50" s="69"/>
      <c r="Y50" s="69"/>
      <c r="Z50" s="69"/>
      <c r="AA50" s="69"/>
      <c r="AB50" s="99"/>
      <c r="AC50" s="103"/>
      <c r="AD50" s="66"/>
      <c r="AE50" s="66"/>
      <c r="AF50" s="66"/>
      <c r="AG50" s="66"/>
      <c r="AH50" s="66"/>
      <c r="AI50" s="66"/>
      <c r="AJ50" s="66"/>
      <c r="AK50" s="66"/>
      <c r="AL50" s="66"/>
      <c r="AM50" s="66"/>
      <c r="AN50" s="66"/>
      <c r="AO50" s="66"/>
      <c r="AP50" s="66"/>
      <c r="AQ50" s="66"/>
      <c r="AR50" s="66"/>
      <c r="AS50" s="66"/>
      <c r="AT50" s="66"/>
      <c r="AU50" s="66"/>
      <c r="AV50" s="66"/>
      <c r="AW50" s="66"/>
      <c r="AX50" s="66"/>
      <c r="AY50" s="66"/>
      <c r="AZ50" s="65"/>
    </row>
    <row r="51" spans="1:52" ht="15.75" thickBot="1">
      <c r="A51" s="36" t="str">
        <f>IF(Brukerregistrering!C46="","",Brukerregistrering!C46)</f>
        <v/>
      </c>
      <c r="B51" s="22" t="str">
        <f>IF(Brukerregistrering!F46="","",Brukerregistrering!F46)</f>
        <v/>
      </c>
      <c r="C51" s="60" t="str">
        <f>IF(Brukerregistrering!H46="","",Brukerregistrering!H46)</f>
        <v/>
      </c>
      <c r="D51" s="64">
        <f>IF(Brukerregistrering!$G46*Målinger!E48=0,0,Brukerregistrering!$G46*Målinger!E48)</f>
        <v>0</v>
      </c>
      <c r="E51" s="67">
        <f>IF(Brukerregistrering!$G46*Målinger!$K48=0,0,Brukerregistrering!$G46*Målinger!$K48)</f>
        <v>0</v>
      </c>
      <c r="F51" s="67">
        <f>IF(Brukerregistrering!$G46*Målinger!$V48=0,0,Brukerregistrering!$G46*Målinger!$V48)</f>
        <v>0</v>
      </c>
      <c r="G51" s="67">
        <f>IF(Brukerregistrering!$G46*Målinger!$AG48=0,0,Brukerregistrering!$G46*Målinger!$AG48)</f>
        <v>0</v>
      </c>
      <c r="H51" s="69">
        <f>IF(Brukerregistrering!$G46*Målinger!$AR48=0,0,Brukerregistrering!$G46*Målinger!$AR48)</f>
        <v>0</v>
      </c>
      <c r="I51" s="69"/>
      <c r="J51" s="69"/>
      <c r="K51" s="69"/>
      <c r="L51" s="69"/>
      <c r="M51" s="69"/>
      <c r="N51" s="69"/>
      <c r="O51" s="69"/>
      <c r="P51" s="69"/>
      <c r="Q51" s="69"/>
      <c r="R51" s="69"/>
      <c r="S51" s="69"/>
      <c r="T51" s="69"/>
      <c r="U51" s="69"/>
      <c r="V51" s="69"/>
      <c r="W51" s="69"/>
      <c r="X51" s="69"/>
      <c r="Y51" s="69"/>
      <c r="Z51" s="69"/>
      <c r="AA51" s="69"/>
      <c r="AB51" s="99"/>
      <c r="AC51" s="103"/>
      <c r="AD51" s="66"/>
      <c r="AE51" s="66"/>
      <c r="AF51" s="66"/>
      <c r="AG51" s="66"/>
      <c r="AH51" s="66"/>
      <c r="AI51" s="66"/>
      <c r="AJ51" s="66"/>
      <c r="AK51" s="66"/>
      <c r="AL51" s="66"/>
      <c r="AM51" s="66"/>
      <c r="AN51" s="66"/>
      <c r="AO51" s="66"/>
      <c r="AP51" s="66"/>
      <c r="AQ51" s="66"/>
      <c r="AR51" s="66"/>
      <c r="AS51" s="66"/>
      <c r="AT51" s="66"/>
      <c r="AU51" s="66"/>
      <c r="AV51" s="66"/>
      <c r="AW51" s="66"/>
      <c r="AX51" s="66"/>
      <c r="AY51" s="66"/>
      <c r="AZ51" s="65"/>
    </row>
    <row r="52" spans="1:52" ht="15.75" thickBot="1">
      <c r="A52" s="36" t="str">
        <f>IF(Brukerregistrering!C47="","",Brukerregistrering!C47)</f>
        <v/>
      </c>
      <c r="B52" s="22" t="str">
        <f>IF(Brukerregistrering!F47="","",Brukerregistrering!F47)</f>
        <v/>
      </c>
      <c r="C52" s="60" t="str">
        <f>IF(Brukerregistrering!H47="","",Brukerregistrering!H47)</f>
        <v/>
      </c>
      <c r="D52" s="64">
        <f>IF(Brukerregistrering!$G47*Målinger!E49=0,0,Brukerregistrering!$G47*Målinger!E49)</f>
        <v>0</v>
      </c>
      <c r="E52" s="67">
        <f>IF(Brukerregistrering!$G47*Målinger!$K49=0,0,Brukerregistrering!$G47*Målinger!$K49)</f>
        <v>0</v>
      </c>
      <c r="F52" s="67">
        <f>IF(Brukerregistrering!$G47*Målinger!$V49=0,0,Brukerregistrering!$G47*Målinger!$V49)</f>
        <v>0</v>
      </c>
      <c r="G52" s="67">
        <f>IF(Brukerregistrering!$G47*Målinger!$AG49=0,0,Brukerregistrering!$G47*Målinger!$AG49)</f>
        <v>0</v>
      </c>
      <c r="H52" s="69">
        <f>IF(Brukerregistrering!$G47*Målinger!$AR49=0,0,Brukerregistrering!$G47*Målinger!$AR49)</f>
        <v>0</v>
      </c>
      <c r="I52" s="69"/>
      <c r="J52" s="69"/>
      <c r="K52" s="69"/>
      <c r="L52" s="69"/>
      <c r="M52" s="69"/>
      <c r="N52" s="69"/>
      <c r="O52" s="69"/>
      <c r="P52" s="69"/>
      <c r="Q52" s="69"/>
      <c r="R52" s="69"/>
      <c r="S52" s="69"/>
      <c r="T52" s="69"/>
      <c r="U52" s="69"/>
      <c r="V52" s="69"/>
      <c r="W52" s="69"/>
      <c r="X52" s="69"/>
      <c r="Y52" s="69"/>
      <c r="Z52" s="69"/>
      <c r="AA52" s="69"/>
      <c r="AB52" s="99"/>
      <c r="AC52" s="103"/>
      <c r="AD52" s="66"/>
      <c r="AE52" s="66"/>
      <c r="AF52" s="66"/>
      <c r="AG52" s="66"/>
      <c r="AH52" s="66"/>
      <c r="AI52" s="66"/>
      <c r="AJ52" s="66"/>
      <c r="AK52" s="66"/>
      <c r="AL52" s="66"/>
      <c r="AM52" s="66"/>
      <c r="AN52" s="66"/>
      <c r="AO52" s="66"/>
      <c r="AP52" s="66"/>
      <c r="AQ52" s="66"/>
      <c r="AR52" s="66"/>
      <c r="AS52" s="66"/>
      <c r="AT52" s="66"/>
      <c r="AU52" s="66"/>
      <c r="AV52" s="66"/>
      <c r="AW52" s="66"/>
      <c r="AX52" s="66"/>
      <c r="AY52" s="66"/>
      <c r="AZ52" s="65"/>
    </row>
    <row r="53" spans="1:52" ht="15.75" thickBot="1">
      <c r="A53" s="36" t="str">
        <f>IF(Brukerregistrering!C48="","",Brukerregistrering!C48)</f>
        <v/>
      </c>
      <c r="B53" s="22" t="str">
        <f>IF(Brukerregistrering!F48="","",Brukerregistrering!F48)</f>
        <v/>
      </c>
      <c r="C53" s="60" t="str">
        <f>IF(Brukerregistrering!H48="","",Brukerregistrering!H48)</f>
        <v/>
      </c>
      <c r="D53" s="64">
        <f>IF(Brukerregistrering!$G48*Målinger!E50=0,0,Brukerregistrering!$G48*Målinger!E50)</f>
        <v>0</v>
      </c>
      <c r="E53" s="67">
        <f>IF(Brukerregistrering!$G48*Målinger!$K50=0,0,Brukerregistrering!$G48*Målinger!$K50)</f>
        <v>0</v>
      </c>
      <c r="F53" s="67">
        <f>IF(Brukerregistrering!$G48*Målinger!$V50=0,0,Brukerregistrering!$G48*Målinger!$V50)</f>
        <v>0</v>
      </c>
      <c r="G53" s="67">
        <f>IF(Brukerregistrering!$G48*Målinger!$AG50=0,0,Brukerregistrering!$G48*Målinger!$AG50)</f>
        <v>0</v>
      </c>
      <c r="H53" s="69">
        <f>IF(Brukerregistrering!$G48*Målinger!$AR50=0,0,Brukerregistrering!$G48*Målinger!$AR50)</f>
        <v>0</v>
      </c>
      <c r="I53" s="69"/>
      <c r="J53" s="69"/>
      <c r="K53" s="69"/>
      <c r="L53" s="69"/>
      <c r="M53" s="69"/>
      <c r="N53" s="69"/>
      <c r="O53" s="69"/>
      <c r="P53" s="69"/>
      <c r="Q53" s="69"/>
      <c r="R53" s="69"/>
      <c r="S53" s="69"/>
      <c r="T53" s="69"/>
      <c r="U53" s="69"/>
      <c r="V53" s="69"/>
      <c r="W53" s="69"/>
      <c r="X53" s="69"/>
      <c r="Y53" s="69"/>
      <c r="Z53" s="69"/>
      <c r="AA53" s="69"/>
      <c r="AB53" s="99"/>
      <c r="AC53" s="103"/>
      <c r="AD53" s="66"/>
      <c r="AE53" s="66"/>
      <c r="AF53" s="66"/>
      <c r="AG53" s="66"/>
      <c r="AH53" s="66"/>
      <c r="AI53" s="66"/>
      <c r="AJ53" s="66"/>
      <c r="AK53" s="66"/>
      <c r="AL53" s="66"/>
      <c r="AM53" s="66"/>
      <c r="AN53" s="66"/>
      <c r="AO53" s="66"/>
      <c r="AP53" s="66"/>
      <c r="AQ53" s="66"/>
      <c r="AR53" s="66"/>
      <c r="AS53" s="66"/>
      <c r="AT53" s="66"/>
      <c r="AU53" s="66"/>
      <c r="AV53" s="66"/>
      <c r="AW53" s="66"/>
      <c r="AX53" s="66"/>
      <c r="AY53" s="66"/>
      <c r="AZ53" s="65"/>
    </row>
    <row r="54" spans="1:52" ht="15.75" thickBot="1">
      <c r="A54" s="36" t="str">
        <f>IF(Brukerregistrering!C49="","",Brukerregistrering!C49)</f>
        <v/>
      </c>
      <c r="B54" s="22" t="str">
        <f>IF(Brukerregistrering!F49="","",Brukerregistrering!F49)</f>
        <v/>
      </c>
      <c r="C54" s="60" t="str">
        <f>IF(Brukerregistrering!H49="","",Brukerregistrering!H49)</f>
        <v/>
      </c>
      <c r="D54" s="64">
        <f>IF(Brukerregistrering!$G49*Målinger!E51=0,0,Brukerregistrering!$G49*Målinger!E51)</f>
        <v>0</v>
      </c>
      <c r="E54" s="67">
        <f>IF(Brukerregistrering!$G49*Målinger!$K51=0,0,Brukerregistrering!$G49*Målinger!$K51)</f>
        <v>0</v>
      </c>
      <c r="F54" s="67">
        <f>IF(Brukerregistrering!$G49*Målinger!$V51=0,0,Brukerregistrering!$G49*Målinger!$V51)</f>
        <v>0</v>
      </c>
      <c r="G54" s="67">
        <f>IF(Brukerregistrering!$G49*Målinger!$AG51=0,0,Brukerregistrering!$G49*Målinger!$AG51)</f>
        <v>0</v>
      </c>
      <c r="H54" s="69">
        <f>IF(Brukerregistrering!$G49*Målinger!$AR51=0,0,Brukerregistrering!$G49*Målinger!$AR51)</f>
        <v>0</v>
      </c>
      <c r="I54" s="69"/>
      <c r="J54" s="69"/>
      <c r="K54" s="69"/>
      <c r="L54" s="69"/>
      <c r="M54" s="69"/>
      <c r="N54" s="69"/>
      <c r="O54" s="69"/>
      <c r="P54" s="69"/>
      <c r="Q54" s="69"/>
      <c r="R54" s="69"/>
      <c r="S54" s="69"/>
      <c r="T54" s="69"/>
      <c r="U54" s="69"/>
      <c r="V54" s="69"/>
      <c r="W54" s="69"/>
      <c r="X54" s="69"/>
      <c r="Y54" s="69"/>
      <c r="Z54" s="69"/>
      <c r="AA54" s="69"/>
      <c r="AB54" s="99"/>
      <c r="AC54" s="103"/>
      <c r="AD54" s="66"/>
      <c r="AE54" s="66"/>
      <c r="AF54" s="66"/>
      <c r="AG54" s="66"/>
      <c r="AH54" s="66"/>
      <c r="AI54" s="66"/>
      <c r="AJ54" s="66"/>
      <c r="AK54" s="66"/>
      <c r="AL54" s="66"/>
      <c r="AM54" s="66"/>
      <c r="AN54" s="66"/>
      <c r="AO54" s="66"/>
      <c r="AP54" s="66"/>
      <c r="AQ54" s="66"/>
      <c r="AR54" s="66"/>
      <c r="AS54" s="66"/>
      <c r="AT54" s="66"/>
      <c r="AU54" s="66"/>
      <c r="AV54" s="66"/>
      <c r="AW54" s="66"/>
      <c r="AX54" s="66"/>
      <c r="AY54" s="66"/>
      <c r="AZ54" s="65"/>
    </row>
    <row r="55" spans="1:52" ht="15.75" thickBot="1">
      <c r="A55" s="36" t="str">
        <f>IF(Brukerregistrering!C50="","",Brukerregistrering!C50)</f>
        <v/>
      </c>
      <c r="B55" s="22" t="str">
        <f>IF(Brukerregistrering!F50="","",Brukerregistrering!F50)</f>
        <v/>
      </c>
      <c r="C55" s="60" t="str">
        <f>IF(Brukerregistrering!H50="","",Brukerregistrering!H50)</f>
        <v/>
      </c>
      <c r="D55" s="64">
        <f>IF(Brukerregistrering!$G50*Målinger!E52=0,0,Brukerregistrering!$G50*Målinger!E52)</f>
        <v>0</v>
      </c>
      <c r="E55" s="67">
        <f>IF(Brukerregistrering!$G50*Målinger!$K52=0,0,Brukerregistrering!$G50*Målinger!$K52)</f>
        <v>0</v>
      </c>
      <c r="F55" s="67">
        <f>IF(Brukerregistrering!$G50*Målinger!$V52=0,0,Brukerregistrering!$G50*Målinger!$V52)</f>
        <v>0</v>
      </c>
      <c r="G55" s="67">
        <f>IF(Brukerregistrering!$G50*Målinger!$AG52=0,0,Brukerregistrering!$G50*Målinger!$AG52)</f>
        <v>0</v>
      </c>
      <c r="H55" s="69">
        <f>IF(Brukerregistrering!$G50*Målinger!$AR52=0,0,Brukerregistrering!$G50*Målinger!$AR52)</f>
        <v>0</v>
      </c>
      <c r="I55" s="69"/>
      <c r="J55" s="69"/>
      <c r="K55" s="69"/>
      <c r="L55" s="69"/>
      <c r="M55" s="69"/>
      <c r="N55" s="69"/>
      <c r="O55" s="69"/>
      <c r="P55" s="69"/>
      <c r="Q55" s="69"/>
      <c r="R55" s="69"/>
      <c r="S55" s="69"/>
      <c r="T55" s="69"/>
      <c r="U55" s="69"/>
      <c r="V55" s="69"/>
      <c r="W55" s="69"/>
      <c r="X55" s="69"/>
      <c r="Y55" s="69"/>
      <c r="Z55" s="69"/>
      <c r="AA55" s="69"/>
      <c r="AB55" s="99"/>
      <c r="AC55" s="103"/>
      <c r="AD55" s="66"/>
      <c r="AE55" s="66"/>
      <c r="AF55" s="66"/>
      <c r="AG55" s="66"/>
      <c r="AH55" s="66"/>
      <c r="AI55" s="66"/>
      <c r="AJ55" s="66"/>
      <c r="AK55" s="66"/>
      <c r="AL55" s="66"/>
      <c r="AM55" s="66"/>
      <c r="AN55" s="66"/>
      <c r="AO55" s="66"/>
      <c r="AP55" s="66"/>
      <c r="AQ55" s="66"/>
      <c r="AR55" s="66"/>
      <c r="AS55" s="66"/>
      <c r="AT55" s="66"/>
      <c r="AU55" s="66"/>
      <c r="AV55" s="66"/>
      <c r="AW55" s="66"/>
      <c r="AX55" s="66"/>
      <c r="AY55" s="66"/>
      <c r="AZ55" s="65"/>
    </row>
    <row r="56" spans="1:52" ht="15.75" thickBot="1">
      <c r="A56" s="36" t="str">
        <f>IF(Brukerregistrering!C51="","",Brukerregistrering!C51)</f>
        <v/>
      </c>
      <c r="B56" s="22" t="str">
        <f>IF(Brukerregistrering!F51="","",Brukerregistrering!F51)</f>
        <v/>
      </c>
      <c r="C56" s="60" t="str">
        <f>IF(Brukerregistrering!H51="","",Brukerregistrering!H51)</f>
        <v/>
      </c>
      <c r="D56" s="64">
        <f>IF(Brukerregistrering!$G51*Målinger!E53=0,0,Brukerregistrering!$G51*Målinger!E53)</f>
        <v>0</v>
      </c>
      <c r="E56" s="67">
        <f>IF(Brukerregistrering!$G51*Målinger!$K53=0,0,Brukerregistrering!$G51*Målinger!$K53)</f>
        <v>0</v>
      </c>
      <c r="F56" s="67">
        <f>IF(Brukerregistrering!$G51*Målinger!$V53=0,0,Brukerregistrering!$G51*Målinger!$V53)</f>
        <v>0</v>
      </c>
      <c r="G56" s="67">
        <f>IF(Brukerregistrering!$G51*Målinger!$AG53=0,0,Brukerregistrering!$G51*Målinger!$AG53)</f>
        <v>0</v>
      </c>
      <c r="H56" s="69">
        <f>IF(Brukerregistrering!$G51*Målinger!$AR53=0,0,Brukerregistrering!$G51*Målinger!$AR53)</f>
        <v>0</v>
      </c>
      <c r="I56" s="69"/>
      <c r="J56" s="69"/>
      <c r="K56" s="69"/>
      <c r="L56" s="69"/>
      <c r="M56" s="69"/>
      <c r="N56" s="69"/>
      <c r="O56" s="69"/>
      <c r="P56" s="69"/>
      <c r="Q56" s="69"/>
      <c r="R56" s="69"/>
      <c r="S56" s="69"/>
      <c r="T56" s="69"/>
      <c r="U56" s="69"/>
      <c r="V56" s="69"/>
      <c r="W56" s="69"/>
      <c r="X56" s="69"/>
      <c r="Y56" s="69"/>
      <c r="Z56" s="69"/>
      <c r="AA56" s="69"/>
      <c r="AB56" s="99"/>
      <c r="AC56" s="103"/>
      <c r="AD56" s="66"/>
      <c r="AE56" s="66"/>
      <c r="AF56" s="66"/>
      <c r="AG56" s="66"/>
      <c r="AH56" s="66"/>
      <c r="AI56" s="66"/>
      <c r="AJ56" s="66"/>
      <c r="AK56" s="66"/>
      <c r="AL56" s="66"/>
      <c r="AM56" s="66"/>
      <c r="AN56" s="66"/>
      <c r="AO56" s="66"/>
      <c r="AP56" s="66"/>
      <c r="AQ56" s="66"/>
      <c r="AR56" s="66"/>
      <c r="AS56" s="66"/>
      <c r="AT56" s="66"/>
      <c r="AU56" s="66"/>
      <c r="AV56" s="66"/>
      <c r="AW56" s="66"/>
      <c r="AX56" s="66"/>
      <c r="AY56" s="66"/>
      <c r="AZ56" s="65"/>
    </row>
    <row r="57" spans="1:52" ht="15.75" thickBot="1">
      <c r="A57" s="36" t="str">
        <f>IF(Brukerregistrering!C52="","",Brukerregistrering!C52)</f>
        <v/>
      </c>
      <c r="B57" s="22" t="str">
        <f>IF(Brukerregistrering!F52="","",Brukerregistrering!F52)</f>
        <v/>
      </c>
      <c r="C57" s="60" t="str">
        <f>IF(Brukerregistrering!H52="","",Brukerregistrering!H52)</f>
        <v/>
      </c>
      <c r="D57" s="64">
        <f>IF(Brukerregistrering!$G52*Målinger!E54=0,0,Brukerregistrering!$G52*Målinger!E54)</f>
        <v>0</v>
      </c>
      <c r="E57" s="67">
        <f>IF(Brukerregistrering!$G52*Målinger!$K54=0,0,Brukerregistrering!$G52*Målinger!$K54)</f>
        <v>0</v>
      </c>
      <c r="F57" s="67">
        <f>IF(Brukerregistrering!$G52*Målinger!$V54=0,0,Brukerregistrering!$G52*Målinger!$V54)</f>
        <v>0</v>
      </c>
      <c r="G57" s="67">
        <f>IF(Brukerregistrering!$G52*Målinger!$AG54=0,0,Brukerregistrering!$G52*Målinger!$AG54)</f>
        <v>0</v>
      </c>
      <c r="H57" s="69">
        <f>IF(Brukerregistrering!$G52*Målinger!$AR54=0,0,Brukerregistrering!$G52*Målinger!$AR54)</f>
        <v>0</v>
      </c>
      <c r="I57" s="69"/>
      <c r="J57" s="69"/>
      <c r="K57" s="69"/>
      <c r="L57" s="69"/>
      <c r="M57" s="69"/>
      <c r="N57" s="69"/>
      <c r="O57" s="69"/>
      <c r="P57" s="69"/>
      <c r="Q57" s="69"/>
      <c r="R57" s="69"/>
      <c r="S57" s="69"/>
      <c r="T57" s="69"/>
      <c r="U57" s="69"/>
      <c r="V57" s="69"/>
      <c r="W57" s="69"/>
      <c r="X57" s="69"/>
      <c r="Y57" s="69"/>
      <c r="Z57" s="69"/>
      <c r="AA57" s="69"/>
      <c r="AB57" s="99"/>
      <c r="AC57" s="103"/>
      <c r="AD57" s="66"/>
      <c r="AE57" s="66"/>
      <c r="AF57" s="66"/>
      <c r="AG57" s="66"/>
      <c r="AH57" s="66"/>
      <c r="AI57" s="66"/>
      <c r="AJ57" s="66"/>
      <c r="AK57" s="66"/>
      <c r="AL57" s="66"/>
      <c r="AM57" s="66"/>
      <c r="AN57" s="66"/>
      <c r="AO57" s="66"/>
      <c r="AP57" s="66"/>
      <c r="AQ57" s="66"/>
      <c r="AR57" s="66"/>
      <c r="AS57" s="66"/>
      <c r="AT57" s="66"/>
      <c r="AU57" s="66"/>
      <c r="AV57" s="66"/>
      <c r="AW57" s="66"/>
      <c r="AX57" s="66"/>
      <c r="AY57" s="66"/>
      <c r="AZ57" s="65"/>
    </row>
    <row r="58" spans="1:52" ht="15.75" thickBot="1">
      <c r="A58" s="36" t="str">
        <f>IF(Brukerregistrering!C53="","",Brukerregistrering!C53)</f>
        <v/>
      </c>
      <c r="B58" s="22" t="str">
        <f>IF(Brukerregistrering!F53="","",Brukerregistrering!F53)</f>
        <v/>
      </c>
      <c r="C58" s="60" t="str">
        <f>IF(Brukerregistrering!H53="","",Brukerregistrering!H53)</f>
        <v/>
      </c>
      <c r="D58" s="64">
        <f>IF(Brukerregistrering!$G53*Målinger!E55=0,0,Brukerregistrering!$G53*Målinger!E55)</f>
        <v>0</v>
      </c>
      <c r="E58" s="67">
        <f>IF(Brukerregistrering!$G53*Målinger!$K55=0,0,Brukerregistrering!$G53*Målinger!$K55)</f>
        <v>0</v>
      </c>
      <c r="F58" s="67">
        <f>IF(Brukerregistrering!$G53*Målinger!$V55=0,0,Brukerregistrering!$G53*Målinger!$V55)</f>
        <v>0</v>
      </c>
      <c r="G58" s="67">
        <f>IF(Brukerregistrering!$G53*Målinger!$AG55=0,0,Brukerregistrering!$G53*Målinger!$AG55)</f>
        <v>0</v>
      </c>
      <c r="H58" s="69">
        <f>IF(Brukerregistrering!$G53*Målinger!$AR55=0,0,Brukerregistrering!$G53*Målinger!$AR55)</f>
        <v>0</v>
      </c>
      <c r="I58" s="69"/>
      <c r="J58" s="69"/>
      <c r="K58" s="69"/>
      <c r="L58" s="69"/>
      <c r="M58" s="69"/>
      <c r="N58" s="69"/>
      <c r="O58" s="69"/>
      <c r="P58" s="69"/>
      <c r="Q58" s="69"/>
      <c r="R58" s="69"/>
      <c r="S58" s="69"/>
      <c r="T58" s="69"/>
      <c r="U58" s="69"/>
      <c r="V58" s="69"/>
      <c r="W58" s="69"/>
      <c r="X58" s="69"/>
      <c r="Y58" s="69"/>
      <c r="Z58" s="69"/>
      <c r="AA58" s="69"/>
      <c r="AB58" s="99"/>
      <c r="AC58" s="103"/>
      <c r="AD58" s="66"/>
      <c r="AE58" s="66"/>
      <c r="AF58" s="66"/>
      <c r="AG58" s="66"/>
      <c r="AH58" s="66"/>
      <c r="AI58" s="66"/>
      <c r="AJ58" s="66"/>
      <c r="AK58" s="66"/>
      <c r="AL58" s="66"/>
      <c r="AM58" s="66"/>
      <c r="AN58" s="66"/>
      <c r="AO58" s="66"/>
      <c r="AP58" s="66"/>
      <c r="AQ58" s="66"/>
      <c r="AR58" s="66"/>
      <c r="AS58" s="66"/>
      <c r="AT58" s="66"/>
      <c r="AU58" s="66"/>
      <c r="AV58" s="66"/>
      <c r="AW58" s="66"/>
      <c r="AX58" s="66"/>
      <c r="AY58" s="66"/>
      <c r="AZ58" s="65"/>
    </row>
    <row r="59" spans="1:52" ht="15.75" thickBot="1">
      <c r="A59" s="36" t="str">
        <f>IF(Brukerregistrering!C54="","",Brukerregistrering!C54)</f>
        <v/>
      </c>
      <c r="B59" s="22" t="str">
        <f>IF(Brukerregistrering!F54="","",Brukerregistrering!F54)</f>
        <v/>
      </c>
      <c r="C59" s="60" t="str">
        <f>IF(Brukerregistrering!H54="","",Brukerregistrering!H54)</f>
        <v/>
      </c>
      <c r="D59" s="64">
        <f>IF(Brukerregistrering!$G54*Målinger!E56=0,0,Brukerregistrering!$G54*Målinger!E56)</f>
        <v>0</v>
      </c>
      <c r="E59" s="67">
        <f>IF(Brukerregistrering!$G54*Målinger!$K56=0,0,Brukerregistrering!$G54*Målinger!$K56)</f>
        <v>0</v>
      </c>
      <c r="F59" s="67">
        <f>IF(Brukerregistrering!$G54*Målinger!$V56=0,0,Brukerregistrering!$G54*Målinger!$V56)</f>
        <v>0</v>
      </c>
      <c r="G59" s="67">
        <f>IF(Brukerregistrering!$G54*Målinger!$AG56=0,0,Brukerregistrering!$G54*Målinger!$AG56)</f>
        <v>0</v>
      </c>
      <c r="H59" s="69">
        <f>IF(Brukerregistrering!$G54*Målinger!$AR56=0,0,Brukerregistrering!$G54*Målinger!$AR56)</f>
        <v>0</v>
      </c>
      <c r="I59" s="69"/>
      <c r="J59" s="69"/>
      <c r="K59" s="69"/>
      <c r="L59" s="69"/>
      <c r="M59" s="69"/>
      <c r="N59" s="69"/>
      <c r="O59" s="69"/>
      <c r="P59" s="69"/>
      <c r="Q59" s="69"/>
      <c r="R59" s="69"/>
      <c r="S59" s="69"/>
      <c r="T59" s="69"/>
      <c r="U59" s="69"/>
      <c r="V59" s="69"/>
      <c r="W59" s="69"/>
      <c r="X59" s="69"/>
      <c r="Y59" s="69"/>
      <c r="Z59" s="69"/>
      <c r="AA59" s="69"/>
      <c r="AB59" s="99"/>
      <c r="AC59" s="103"/>
      <c r="AD59" s="66"/>
      <c r="AE59" s="66"/>
      <c r="AF59" s="66"/>
      <c r="AG59" s="66"/>
      <c r="AH59" s="66"/>
      <c r="AI59" s="66"/>
      <c r="AJ59" s="66"/>
      <c r="AK59" s="66"/>
      <c r="AL59" s="66"/>
      <c r="AM59" s="66"/>
      <c r="AN59" s="66"/>
      <c r="AO59" s="66"/>
      <c r="AP59" s="66"/>
      <c r="AQ59" s="66"/>
      <c r="AR59" s="66"/>
      <c r="AS59" s="66"/>
      <c r="AT59" s="66"/>
      <c r="AU59" s="66"/>
      <c r="AV59" s="66"/>
      <c r="AW59" s="66"/>
      <c r="AX59" s="66"/>
      <c r="AY59" s="66"/>
      <c r="AZ59" s="65"/>
    </row>
    <row r="60" spans="1:52" ht="15.75" thickBot="1">
      <c r="A60" s="36" t="str">
        <f>IF(Brukerregistrering!C55="","",Brukerregistrering!C55)</f>
        <v/>
      </c>
      <c r="B60" s="22" t="str">
        <f>IF(Brukerregistrering!F55="","",Brukerregistrering!F55)</f>
        <v/>
      </c>
      <c r="C60" s="60" t="str">
        <f>IF(Brukerregistrering!H55="","",Brukerregistrering!H55)</f>
        <v/>
      </c>
      <c r="D60" s="64">
        <f>IF(Brukerregistrering!$G55*Målinger!E57=0,0,Brukerregistrering!$G55*Målinger!E57)</f>
        <v>0</v>
      </c>
      <c r="E60" s="67">
        <f>IF(Brukerregistrering!$G55*Målinger!$K57=0,0,Brukerregistrering!$G55*Målinger!$K57)</f>
        <v>0</v>
      </c>
      <c r="F60" s="67">
        <f>IF(Brukerregistrering!$G55*Målinger!$V57=0,0,Brukerregistrering!$G55*Målinger!$V57)</f>
        <v>0</v>
      </c>
      <c r="G60" s="67">
        <f>IF(Brukerregistrering!$G55*Målinger!$AG57=0,0,Brukerregistrering!$G55*Målinger!$AG57)</f>
        <v>0</v>
      </c>
      <c r="H60" s="69">
        <f>IF(Brukerregistrering!$G55*Målinger!$AR57=0,0,Brukerregistrering!$G55*Målinger!$AR57)</f>
        <v>0</v>
      </c>
      <c r="I60" s="69"/>
      <c r="J60" s="69"/>
      <c r="K60" s="69"/>
      <c r="L60" s="69"/>
      <c r="M60" s="69"/>
      <c r="N60" s="69"/>
      <c r="O60" s="69"/>
      <c r="P60" s="69"/>
      <c r="Q60" s="69"/>
      <c r="R60" s="69"/>
      <c r="S60" s="69"/>
      <c r="T60" s="69"/>
      <c r="U60" s="69"/>
      <c r="V60" s="69"/>
      <c r="W60" s="69"/>
      <c r="X60" s="69"/>
      <c r="Y60" s="69"/>
      <c r="Z60" s="69"/>
      <c r="AA60" s="69"/>
      <c r="AB60" s="99"/>
      <c r="AC60" s="103"/>
      <c r="AD60" s="66"/>
      <c r="AE60" s="66"/>
      <c r="AF60" s="66"/>
      <c r="AG60" s="66"/>
      <c r="AH60" s="66"/>
      <c r="AI60" s="66"/>
      <c r="AJ60" s="66"/>
      <c r="AK60" s="66"/>
      <c r="AL60" s="66"/>
      <c r="AM60" s="66"/>
      <c r="AN60" s="66"/>
      <c r="AO60" s="66"/>
      <c r="AP60" s="66"/>
      <c r="AQ60" s="66"/>
      <c r="AR60" s="66"/>
      <c r="AS60" s="66"/>
      <c r="AT60" s="66"/>
      <c r="AU60" s="66"/>
      <c r="AV60" s="66"/>
      <c r="AW60" s="66"/>
      <c r="AX60" s="66"/>
      <c r="AY60" s="66"/>
      <c r="AZ60" s="65"/>
    </row>
    <row r="61" spans="1:52" ht="15.75" thickBot="1">
      <c r="A61" s="36" t="str">
        <f>IF(Brukerregistrering!C56="","",Brukerregistrering!C56)</f>
        <v/>
      </c>
      <c r="B61" s="22" t="str">
        <f>IF(Brukerregistrering!F56="","",Brukerregistrering!F56)</f>
        <v/>
      </c>
      <c r="C61" s="60" t="str">
        <f>IF(Brukerregistrering!H56="","",Brukerregistrering!H56)</f>
        <v/>
      </c>
      <c r="D61" s="64">
        <f>IF(Brukerregistrering!$G56*Målinger!E58=0,0,Brukerregistrering!$G56*Målinger!E58)</f>
        <v>0</v>
      </c>
      <c r="E61" s="67">
        <f>IF(Brukerregistrering!$G56*Målinger!$K58=0,0,Brukerregistrering!$G56*Målinger!$K58)</f>
        <v>0</v>
      </c>
      <c r="F61" s="67">
        <f>IF(Brukerregistrering!$G56*Målinger!$V58=0,0,Brukerregistrering!$G56*Målinger!$V58)</f>
        <v>0</v>
      </c>
      <c r="G61" s="67">
        <f>IF(Brukerregistrering!$G56*Målinger!$AG58=0,0,Brukerregistrering!$G56*Målinger!$AG58)</f>
        <v>0</v>
      </c>
      <c r="H61" s="69">
        <f>IF(Brukerregistrering!$G56*Målinger!$AR58=0,0,Brukerregistrering!$G56*Målinger!$AR58)</f>
        <v>0</v>
      </c>
      <c r="I61" s="69"/>
      <c r="J61" s="69"/>
      <c r="K61" s="69"/>
      <c r="L61" s="69"/>
      <c r="M61" s="69"/>
      <c r="N61" s="69"/>
      <c r="O61" s="69"/>
      <c r="P61" s="69"/>
      <c r="Q61" s="69"/>
      <c r="R61" s="69"/>
      <c r="S61" s="69"/>
      <c r="T61" s="69"/>
      <c r="U61" s="69"/>
      <c r="V61" s="69"/>
      <c r="W61" s="69"/>
      <c r="X61" s="69"/>
      <c r="Y61" s="69"/>
      <c r="Z61" s="69"/>
      <c r="AA61" s="69"/>
      <c r="AB61" s="99"/>
      <c r="AC61" s="103"/>
      <c r="AD61" s="66"/>
      <c r="AE61" s="66"/>
      <c r="AF61" s="66"/>
      <c r="AG61" s="66"/>
      <c r="AH61" s="66"/>
      <c r="AI61" s="66"/>
      <c r="AJ61" s="66"/>
      <c r="AK61" s="66"/>
      <c r="AL61" s="66"/>
      <c r="AM61" s="66"/>
      <c r="AN61" s="66"/>
      <c r="AO61" s="66"/>
      <c r="AP61" s="66"/>
      <c r="AQ61" s="66"/>
      <c r="AR61" s="66"/>
      <c r="AS61" s="66"/>
      <c r="AT61" s="66"/>
      <c r="AU61" s="66"/>
      <c r="AV61" s="66"/>
      <c r="AW61" s="66"/>
      <c r="AX61" s="66"/>
      <c r="AY61" s="66"/>
      <c r="AZ61" s="65"/>
    </row>
    <row r="62" spans="1:52" ht="15.75" thickBot="1">
      <c r="A62" s="36" t="str">
        <f>IF(Brukerregistrering!C57="","",Brukerregistrering!C57)</f>
        <v/>
      </c>
      <c r="B62" s="22" t="str">
        <f>IF(Brukerregistrering!F57="","",Brukerregistrering!F57)</f>
        <v/>
      </c>
      <c r="C62" s="60" t="str">
        <f>IF(Brukerregistrering!H57="","",Brukerregistrering!H57)</f>
        <v/>
      </c>
      <c r="D62" s="64">
        <f>IF(Brukerregistrering!$G57*Målinger!E59=0,0,Brukerregistrering!$G57*Målinger!E59)</f>
        <v>0</v>
      </c>
      <c r="E62" s="67">
        <f>IF(Brukerregistrering!$G57*Målinger!$K59=0,0,Brukerregistrering!$G57*Målinger!$K59)</f>
        <v>0</v>
      </c>
      <c r="F62" s="67">
        <f>IF(Brukerregistrering!$G57*Målinger!$V59=0,0,Brukerregistrering!$G57*Målinger!$V59)</f>
        <v>0</v>
      </c>
      <c r="G62" s="67">
        <f>IF(Brukerregistrering!$G57*Målinger!$AG59=0,0,Brukerregistrering!$G57*Målinger!$AG59)</f>
        <v>0</v>
      </c>
      <c r="H62" s="69">
        <f>IF(Brukerregistrering!$G57*Målinger!$AR59=0,0,Brukerregistrering!$G57*Målinger!$AR59)</f>
        <v>0</v>
      </c>
      <c r="I62" s="69"/>
      <c r="J62" s="69"/>
      <c r="K62" s="69"/>
      <c r="L62" s="69"/>
      <c r="M62" s="69"/>
      <c r="N62" s="69"/>
      <c r="O62" s="69"/>
      <c r="P62" s="69"/>
      <c r="Q62" s="69"/>
      <c r="R62" s="69"/>
      <c r="S62" s="69"/>
      <c r="T62" s="69"/>
      <c r="U62" s="69"/>
      <c r="V62" s="69"/>
      <c r="W62" s="69"/>
      <c r="X62" s="69"/>
      <c r="Y62" s="69"/>
      <c r="Z62" s="69"/>
      <c r="AA62" s="69"/>
      <c r="AB62" s="99"/>
      <c r="AC62" s="103"/>
      <c r="AD62" s="66"/>
      <c r="AE62" s="66"/>
      <c r="AF62" s="66"/>
      <c r="AG62" s="66"/>
      <c r="AH62" s="66"/>
      <c r="AI62" s="66"/>
      <c r="AJ62" s="66"/>
      <c r="AK62" s="66"/>
      <c r="AL62" s="66"/>
      <c r="AM62" s="66"/>
      <c r="AN62" s="66"/>
      <c r="AO62" s="66"/>
      <c r="AP62" s="66"/>
      <c r="AQ62" s="66"/>
      <c r="AR62" s="66"/>
      <c r="AS62" s="66"/>
      <c r="AT62" s="66"/>
      <c r="AU62" s="66"/>
      <c r="AV62" s="66"/>
      <c r="AW62" s="66"/>
      <c r="AX62" s="66"/>
      <c r="AY62" s="66"/>
      <c r="AZ62" s="65"/>
    </row>
    <row r="63" spans="1:52" ht="15.75" thickBot="1">
      <c r="A63" s="36" t="str">
        <f>IF(Brukerregistrering!C58="","",Brukerregistrering!C58)</f>
        <v/>
      </c>
      <c r="B63" s="22" t="str">
        <f>IF(Brukerregistrering!F58="","",Brukerregistrering!F58)</f>
        <v/>
      </c>
      <c r="C63" s="60" t="str">
        <f>IF(Brukerregistrering!H58="","",Brukerregistrering!H58)</f>
        <v/>
      </c>
      <c r="D63" s="64">
        <f>IF(Brukerregistrering!$G58*Målinger!E60=0,0,Brukerregistrering!$G58*Målinger!E60)</f>
        <v>0</v>
      </c>
      <c r="E63" s="67">
        <f>IF(Brukerregistrering!$G58*Målinger!$K60=0,0,Brukerregistrering!$G58*Målinger!$K60)</f>
        <v>0</v>
      </c>
      <c r="F63" s="67">
        <f>IF(Brukerregistrering!$G58*Målinger!$V60=0,0,Brukerregistrering!$G58*Målinger!$V60)</f>
        <v>0</v>
      </c>
      <c r="G63" s="67">
        <f>IF(Brukerregistrering!$G58*Målinger!$AG60=0,0,Brukerregistrering!$G58*Målinger!$AG60)</f>
        <v>0</v>
      </c>
      <c r="H63" s="69">
        <f>IF(Brukerregistrering!$G58*Målinger!$AR60=0,0,Brukerregistrering!$G58*Målinger!$AR60)</f>
        <v>0</v>
      </c>
      <c r="I63" s="69"/>
      <c r="J63" s="69"/>
      <c r="K63" s="69"/>
      <c r="L63" s="69"/>
      <c r="M63" s="69"/>
      <c r="N63" s="69"/>
      <c r="O63" s="69"/>
      <c r="P63" s="69"/>
      <c r="Q63" s="69"/>
      <c r="R63" s="69"/>
      <c r="S63" s="69"/>
      <c r="T63" s="69"/>
      <c r="U63" s="69"/>
      <c r="V63" s="69"/>
      <c r="W63" s="69"/>
      <c r="X63" s="69"/>
      <c r="Y63" s="69"/>
      <c r="Z63" s="69"/>
      <c r="AA63" s="69"/>
      <c r="AB63" s="99"/>
      <c r="AC63" s="103"/>
      <c r="AD63" s="66"/>
      <c r="AE63" s="66"/>
      <c r="AF63" s="66"/>
      <c r="AG63" s="66"/>
      <c r="AH63" s="66"/>
      <c r="AI63" s="66"/>
      <c r="AJ63" s="66"/>
      <c r="AK63" s="66"/>
      <c r="AL63" s="66"/>
      <c r="AM63" s="66"/>
      <c r="AN63" s="66"/>
      <c r="AO63" s="66"/>
      <c r="AP63" s="66"/>
      <c r="AQ63" s="66"/>
      <c r="AR63" s="66"/>
      <c r="AS63" s="66"/>
      <c r="AT63" s="66"/>
      <c r="AU63" s="66"/>
      <c r="AV63" s="66"/>
      <c r="AW63" s="66"/>
      <c r="AX63" s="66"/>
      <c r="AY63" s="66"/>
      <c r="AZ63" s="65"/>
    </row>
    <row r="64" spans="1:52" ht="15.75" thickBot="1">
      <c r="A64" s="36" t="str">
        <f>IF(Brukerregistrering!C59="","",Brukerregistrering!C59)</f>
        <v/>
      </c>
      <c r="B64" s="22" t="str">
        <f>IF(Brukerregistrering!F59="","",Brukerregistrering!F59)</f>
        <v/>
      </c>
      <c r="C64" s="60" t="str">
        <f>IF(Brukerregistrering!H59="","",Brukerregistrering!H59)</f>
        <v/>
      </c>
      <c r="D64" s="64">
        <f>IF(Brukerregistrering!$G59*Målinger!E61=0,0,Brukerregistrering!$G59*Målinger!E61)</f>
        <v>0</v>
      </c>
      <c r="E64" s="67">
        <f>IF(Brukerregistrering!$G59*Målinger!$K61=0,0,Brukerregistrering!$G59*Målinger!$K61)</f>
        <v>0</v>
      </c>
      <c r="F64" s="67">
        <f>IF(Brukerregistrering!$G59*Målinger!$V61=0,0,Brukerregistrering!$G59*Målinger!$V61)</f>
        <v>0</v>
      </c>
      <c r="G64" s="67">
        <f>IF(Brukerregistrering!$G59*Målinger!$AG61=0,0,Brukerregistrering!$G59*Målinger!$AG61)</f>
        <v>0</v>
      </c>
      <c r="H64" s="69">
        <f>IF(Brukerregistrering!$G59*Målinger!$AR61=0,0,Brukerregistrering!$G59*Målinger!$AR61)</f>
        <v>0</v>
      </c>
      <c r="I64" s="69"/>
      <c r="J64" s="69"/>
      <c r="K64" s="69"/>
      <c r="L64" s="69"/>
      <c r="M64" s="69"/>
      <c r="N64" s="69"/>
      <c r="O64" s="69"/>
      <c r="P64" s="69"/>
      <c r="Q64" s="69"/>
      <c r="R64" s="69"/>
      <c r="S64" s="69"/>
      <c r="T64" s="69"/>
      <c r="U64" s="69"/>
      <c r="V64" s="69"/>
      <c r="W64" s="69"/>
      <c r="X64" s="69"/>
      <c r="Y64" s="69"/>
      <c r="Z64" s="69"/>
      <c r="AA64" s="69"/>
      <c r="AB64" s="99"/>
      <c r="AC64" s="103"/>
      <c r="AD64" s="66"/>
      <c r="AE64" s="66"/>
      <c r="AF64" s="66"/>
      <c r="AG64" s="66"/>
      <c r="AH64" s="66"/>
      <c r="AI64" s="66"/>
      <c r="AJ64" s="66"/>
      <c r="AK64" s="66"/>
      <c r="AL64" s="66"/>
      <c r="AM64" s="66"/>
      <c r="AN64" s="66"/>
      <c r="AO64" s="66"/>
      <c r="AP64" s="66"/>
      <c r="AQ64" s="66"/>
      <c r="AR64" s="66"/>
      <c r="AS64" s="66"/>
      <c r="AT64" s="66"/>
      <c r="AU64" s="66"/>
      <c r="AV64" s="66"/>
      <c r="AW64" s="66"/>
      <c r="AX64" s="66"/>
      <c r="AY64" s="66"/>
      <c r="AZ64" s="65"/>
    </row>
    <row r="65" spans="1:52" ht="15.75" thickBot="1">
      <c r="A65" s="36" t="str">
        <f>IF(Brukerregistrering!C60="","",Brukerregistrering!C60)</f>
        <v/>
      </c>
      <c r="B65" s="22" t="str">
        <f>IF(Brukerregistrering!F60="","",Brukerregistrering!F60)</f>
        <v/>
      </c>
      <c r="C65" s="60" t="str">
        <f>IF(Brukerregistrering!H60="","",Brukerregistrering!H60)</f>
        <v/>
      </c>
      <c r="D65" s="64">
        <f>IF(Brukerregistrering!$G60*Målinger!E62=0,0,Brukerregistrering!$G60*Målinger!E62)</f>
        <v>0</v>
      </c>
      <c r="E65" s="67">
        <f>IF(Brukerregistrering!$G60*Målinger!$K62=0,0,Brukerregistrering!$G60*Målinger!$K62)</f>
        <v>0</v>
      </c>
      <c r="F65" s="67">
        <f>IF(Brukerregistrering!$G60*Målinger!$V62=0,0,Brukerregistrering!$G60*Målinger!$V62)</f>
        <v>0</v>
      </c>
      <c r="G65" s="67">
        <f>IF(Brukerregistrering!$G60*Målinger!$AG62=0,0,Brukerregistrering!$G60*Målinger!$AG62)</f>
        <v>0</v>
      </c>
      <c r="H65" s="69">
        <f>IF(Brukerregistrering!$G60*Målinger!$AR62=0,0,Brukerregistrering!$G60*Målinger!$AR62)</f>
        <v>0</v>
      </c>
      <c r="I65" s="69"/>
      <c r="J65" s="69"/>
      <c r="K65" s="69"/>
      <c r="L65" s="69"/>
      <c r="M65" s="69"/>
      <c r="N65" s="69"/>
      <c r="O65" s="69"/>
      <c r="P65" s="69"/>
      <c r="Q65" s="69"/>
      <c r="R65" s="69"/>
      <c r="S65" s="69"/>
      <c r="T65" s="69"/>
      <c r="U65" s="69"/>
      <c r="V65" s="69"/>
      <c r="W65" s="69"/>
      <c r="X65" s="69"/>
      <c r="Y65" s="69"/>
      <c r="Z65" s="69"/>
      <c r="AA65" s="69"/>
      <c r="AB65" s="99"/>
      <c r="AC65" s="103"/>
      <c r="AD65" s="66"/>
      <c r="AE65" s="66"/>
      <c r="AF65" s="66"/>
      <c r="AG65" s="66"/>
      <c r="AH65" s="66"/>
      <c r="AI65" s="66"/>
      <c r="AJ65" s="66"/>
      <c r="AK65" s="66"/>
      <c r="AL65" s="66"/>
      <c r="AM65" s="66"/>
      <c r="AN65" s="66"/>
      <c r="AO65" s="66"/>
      <c r="AP65" s="66"/>
      <c r="AQ65" s="66"/>
      <c r="AR65" s="66"/>
      <c r="AS65" s="66"/>
      <c r="AT65" s="66"/>
      <c r="AU65" s="66"/>
      <c r="AV65" s="66"/>
      <c r="AW65" s="66"/>
      <c r="AX65" s="66"/>
      <c r="AY65" s="66"/>
      <c r="AZ65" s="65"/>
    </row>
    <row r="66" spans="1:52" ht="15.75" thickBot="1">
      <c r="A66" s="36" t="str">
        <f>IF(Brukerregistrering!C61="","",Brukerregistrering!C61)</f>
        <v/>
      </c>
      <c r="B66" s="22" t="str">
        <f>IF(Brukerregistrering!F61="","",Brukerregistrering!F61)</f>
        <v/>
      </c>
      <c r="C66" s="60" t="str">
        <f>IF(Brukerregistrering!H61="","",Brukerregistrering!H61)</f>
        <v/>
      </c>
      <c r="D66" s="64">
        <f>IF(Brukerregistrering!$G61*Målinger!E63=0,0,Brukerregistrering!$G61*Målinger!E63)</f>
        <v>0</v>
      </c>
      <c r="E66" s="67">
        <f>IF(Brukerregistrering!$G61*Målinger!$K63=0,0,Brukerregistrering!$G61*Målinger!$K63)</f>
        <v>0</v>
      </c>
      <c r="F66" s="67">
        <f>IF(Brukerregistrering!$G61*Målinger!$V63=0,0,Brukerregistrering!$G61*Målinger!$V63)</f>
        <v>0</v>
      </c>
      <c r="G66" s="67">
        <f>IF(Brukerregistrering!$G61*Målinger!$AG63=0,0,Brukerregistrering!$G61*Målinger!$AG63)</f>
        <v>0</v>
      </c>
      <c r="H66" s="69">
        <f>IF(Brukerregistrering!$G61*Målinger!$AR63=0,0,Brukerregistrering!$G61*Målinger!$AR63)</f>
        <v>0</v>
      </c>
      <c r="I66" s="69"/>
      <c r="J66" s="69"/>
      <c r="K66" s="69"/>
      <c r="L66" s="69"/>
      <c r="M66" s="69"/>
      <c r="N66" s="69"/>
      <c r="O66" s="69"/>
      <c r="P66" s="69"/>
      <c r="Q66" s="69"/>
      <c r="R66" s="69"/>
      <c r="S66" s="69"/>
      <c r="T66" s="69"/>
      <c r="U66" s="69"/>
      <c r="V66" s="69"/>
      <c r="W66" s="69"/>
      <c r="X66" s="69"/>
      <c r="Y66" s="69"/>
      <c r="Z66" s="69"/>
      <c r="AA66" s="69"/>
      <c r="AB66" s="99"/>
      <c r="AC66" s="103"/>
      <c r="AD66" s="66"/>
      <c r="AE66" s="66"/>
      <c r="AF66" s="66"/>
      <c r="AG66" s="66"/>
      <c r="AH66" s="66"/>
      <c r="AI66" s="66"/>
      <c r="AJ66" s="66"/>
      <c r="AK66" s="66"/>
      <c r="AL66" s="66"/>
      <c r="AM66" s="66"/>
      <c r="AN66" s="66"/>
      <c r="AO66" s="66"/>
      <c r="AP66" s="66"/>
      <c r="AQ66" s="66"/>
      <c r="AR66" s="66"/>
      <c r="AS66" s="66"/>
      <c r="AT66" s="66"/>
      <c r="AU66" s="66"/>
      <c r="AV66" s="66"/>
      <c r="AW66" s="66"/>
      <c r="AX66" s="66"/>
      <c r="AY66" s="66"/>
      <c r="AZ66" s="65"/>
    </row>
    <row r="67" spans="1:52" ht="15.75" thickBot="1">
      <c r="A67" s="36" t="str">
        <f>IF(Brukerregistrering!C62="","",Brukerregistrering!C62)</f>
        <v/>
      </c>
      <c r="B67" s="22" t="str">
        <f>IF(Brukerregistrering!F62="","",Brukerregistrering!F62)</f>
        <v/>
      </c>
      <c r="C67" s="60" t="str">
        <f>IF(Brukerregistrering!H62="","",Brukerregistrering!H62)</f>
        <v/>
      </c>
      <c r="D67" s="64">
        <f>IF(Brukerregistrering!$G62*Målinger!E64=0,0,Brukerregistrering!$G62*Målinger!E64)</f>
        <v>0</v>
      </c>
      <c r="E67" s="67">
        <f>IF(Brukerregistrering!$G62*Målinger!$K64=0,0,Brukerregistrering!$G62*Målinger!$K64)</f>
        <v>0</v>
      </c>
      <c r="F67" s="67">
        <f>IF(Brukerregistrering!$G62*Målinger!$V64=0,0,Brukerregistrering!$G62*Målinger!$V64)</f>
        <v>0</v>
      </c>
      <c r="G67" s="67">
        <f>IF(Brukerregistrering!$G62*Målinger!$AG64=0,0,Brukerregistrering!$G62*Målinger!$AG64)</f>
        <v>0</v>
      </c>
      <c r="H67" s="69">
        <f>IF(Brukerregistrering!$G62*Målinger!$AR64=0,0,Brukerregistrering!$G62*Målinger!$AR64)</f>
        <v>0</v>
      </c>
      <c r="I67" s="69"/>
      <c r="J67" s="69"/>
      <c r="K67" s="69"/>
      <c r="L67" s="69"/>
      <c r="M67" s="69"/>
      <c r="N67" s="69"/>
      <c r="O67" s="69"/>
      <c r="P67" s="69"/>
      <c r="Q67" s="69"/>
      <c r="R67" s="69"/>
      <c r="S67" s="69"/>
      <c r="T67" s="69"/>
      <c r="U67" s="69"/>
      <c r="V67" s="69"/>
      <c r="W67" s="69"/>
      <c r="X67" s="69"/>
      <c r="Y67" s="69"/>
      <c r="Z67" s="69"/>
      <c r="AA67" s="69"/>
      <c r="AB67" s="99"/>
      <c r="AC67" s="103"/>
      <c r="AD67" s="66"/>
      <c r="AE67" s="66"/>
      <c r="AF67" s="66"/>
      <c r="AG67" s="66"/>
      <c r="AH67" s="66"/>
      <c r="AI67" s="66"/>
      <c r="AJ67" s="66"/>
      <c r="AK67" s="66"/>
      <c r="AL67" s="66"/>
      <c r="AM67" s="66"/>
      <c r="AN67" s="66"/>
      <c r="AO67" s="66"/>
      <c r="AP67" s="66"/>
      <c r="AQ67" s="66"/>
      <c r="AR67" s="66"/>
      <c r="AS67" s="66"/>
      <c r="AT67" s="66"/>
      <c r="AU67" s="66"/>
      <c r="AV67" s="66"/>
      <c r="AW67" s="66"/>
      <c r="AX67" s="66"/>
      <c r="AY67" s="66"/>
      <c r="AZ67" s="65"/>
    </row>
    <row r="68" spans="1:52" ht="15.75" thickBot="1">
      <c r="A68" s="36" t="str">
        <f>IF(Brukerregistrering!C63="","",Brukerregistrering!C63)</f>
        <v/>
      </c>
      <c r="B68" s="22" t="str">
        <f>IF(Brukerregistrering!F63="","",Brukerregistrering!F63)</f>
        <v/>
      </c>
      <c r="C68" s="60" t="str">
        <f>IF(Brukerregistrering!H63="","",Brukerregistrering!H63)</f>
        <v/>
      </c>
      <c r="D68" s="64">
        <f>IF(Brukerregistrering!$G63*Målinger!E65=0,0,Brukerregistrering!$G63*Målinger!E65)</f>
        <v>0</v>
      </c>
      <c r="E68" s="67">
        <f>IF(Brukerregistrering!$G63*Målinger!$K65=0,0,Brukerregistrering!$G63*Målinger!$K65)</f>
        <v>0</v>
      </c>
      <c r="F68" s="67">
        <f>IF(Brukerregistrering!$G63*Målinger!$V65=0,0,Brukerregistrering!$G63*Målinger!$V65)</f>
        <v>0</v>
      </c>
      <c r="G68" s="67">
        <f>IF(Brukerregistrering!$G63*Målinger!$AG65=0,0,Brukerregistrering!$G63*Målinger!$AG65)</f>
        <v>0</v>
      </c>
      <c r="H68" s="69">
        <f>IF(Brukerregistrering!$G63*Målinger!$AR65=0,0,Brukerregistrering!$G63*Målinger!$AR65)</f>
        <v>0</v>
      </c>
      <c r="I68" s="69"/>
      <c r="J68" s="69"/>
      <c r="K68" s="69"/>
      <c r="L68" s="69"/>
      <c r="M68" s="69"/>
      <c r="N68" s="69"/>
      <c r="O68" s="69"/>
      <c r="P68" s="69"/>
      <c r="Q68" s="69"/>
      <c r="R68" s="69"/>
      <c r="S68" s="69"/>
      <c r="T68" s="69"/>
      <c r="U68" s="69"/>
      <c r="V68" s="69"/>
      <c r="W68" s="69"/>
      <c r="X68" s="69"/>
      <c r="Y68" s="69"/>
      <c r="Z68" s="69"/>
      <c r="AA68" s="69"/>
      <c r="AB68" s="99"/>
      <c r="AC68" s="103"/>
      <c r="AD68" s="66"/>
      <c r="AE68" s="66"/>
      <c r="AF68" s="66"/>
      <c r="AG68" s="66"/>
      <c r="AH68" s="66"/>
      <c r="AI68" s="66"/>
      <c r="AJ68" s="66"/>
      <c r="AK68" s="66"/>
      <c r="AL68" s="66"/>
      <c r="AM68" s="66"/>
      <c r="AN68" s="66"/>
      <c r="AO68" s="66"/>
      <c r="AP68" s="66"/>
      <c r="AQ68" s="66"/>
      <c r="AR68" s="66"/>
      <c r="AS68" s="66"/>
      <c r="AT68" s="66"/>
      <c r="AU68" s="66"/>
      <c r="AV68" s="66"/>
      <c r="AW68" s="66"/>
      <c r="AX68" s="66"/>
      <c r="AY68" s="66"/>
      <c r="AZ68" s="65"/>
    </row>
    <row r="69" spans="1:52" ht="15.75" thickBot="1">
      <c r="A69" s="36" t="str">
        <f>IF(Brukerregistrering!C64="","",Brukerregistrering!C64)</f>
        <v/>
      </c>
      <c r="B69" s="22" t="str">
        <f>IF(Brukerregistrering!F64="","",Brukerregistrering!F64)</f>
        <v/>
      </c>
      <c r="C69" s="60" t="str">
        <f>IF(Brukerregistrering!H64="","",Brukerregistrering!H64)</f>
        <v/>
      </c>
      <c r="D69" s="64">
        <f>IF(Brukerregistrering!$G64*Målinger!E66=0,0,Brukerregistrering!$G64*Målinger!E66)</f>
        <v>0</v>
      </c>
      <c r="E69" s="67">
        <f>IF(Brukerregistrering!$G64*Målinger!$K66=0,0,Brukerregistrering!$G64*Målinger!$K66)</f>
        <v>0</v>
      </c>
      <c r="F69" s="67">
        <f>IF(Brukerregistrering!$G64*Målinger!$V66=0,0,Brukerregistrering!$G64*Målinger!$V66)</f>
        <v>0</v>
      </c>
      <c r="G69" s="67">
        <f>IF(Brukerregistrering!$G64*Målinger!$AG66=0,0,Brukerregistrering!$G64*Målinger!$AG66)</f>
        <v>0</v>
      </c>
      <c r="H69" s="69">
        <f>IF(Brukerregistrering!$G64*Målinger!$AR66=0,0,Brukerregistrering!$G64*Målinger!$AR66)</f>
        <v>0</v>
      </c>
      <c r="I69" s="69"/>
      <c r="J69" s="69"/>
      <c r="K69" s="69"/>
      <c r="L69" s="69"/>
      <c r="M69" s="69"/>
      <c r="N69" s="69"/>
      <c r="O69" s="69"/>
      <c r="P69" s="69"/>
      <c r="Q69" s="69"/>
      <c r="R69" s="69"/>
      <c r="S69" s="69"/>
      <c r="T69" s="69"/>
      <c r="U69" s="69"/>
      <c r="V69" s="69"/>
      <c r="W69" s="69"/>
      <c r="X69" s="69"/>
      <c r="Y69" s="69"/>
      <c r="Z69" s="69"/>
      <c r="AA69" s="69"/>
      <c r="AB69" s="99"/>
      <c r="AC69" s="103"/>
      <c r="AD69" s="66"/>
      <c r="AE69" s="66"/>
      <c r="AF69" s="66"/>
      <c r="AG69" s="66"/>
      <c r="AH69" s="66"/>
      <c r="AI69" s="66"/>
      <c r="AJ69" s="66"/>
      <c r="AK69" s="66"/>
      <c r="AL69" s="66"/>
      <c r="AM69" s="66"/>
      <c r="AN69" s="66"/>
      <c r="AO69" s="66"/>
      <c r="AP69" s="66"/>
      <c r="AQ69" s="66"/>
      <c r="AR69" s="66"/>
      <c r="AS69" s="66"/>
      <c r="AT69" s="66"/>
      <c r="AU69" s="66"/>
      <c r="AV69" s="66"/>
      <c r="AW69" s="66"/>
      <c r="AX69" s="66"/>
      <c r="AY69" s="66"/>
      <c r="AZ69" s="65"/>
    </row>
    <row r="70" spans="1:52" ht="15.75" thickBot="1">
      <c r="A70" s="36" t="str">
        <f>IF(Brukerregistrering!C65="","",Brukerregistrering!C65)</f>
        <v/>
      </c>
      <c r="B70" s="22" t="str">
        <f>IF(Brukerregistrering!F65="","",Brukerregistrering!F65)</f>
        <v/>
      </c>
      <c r="C70" s="60" t="str">
        <f>IF(Brukerregistrering!H65="","",Brukerregistrering!H65)</f>
        <v/>
      </c>
      <c r="D70" s="64">
        <f>IF(Brukerregistrering!$G65*Målinger!E67=0,0,Brukerregistrering!$G65*Målinger!E67)</f>
        <v>0</v>
      </c>
      <c r="E70" s="67">
        <f>IF(Brukerregistrering!$G65*Målinger!$K67=0,0,Brukerregistrering!$G65*Målinger!$K67)</f>
        <v>0</v>
      </c>
      <c r="F70" s="67">
        <f>IF(Brukerregistrering!$G65*Målinger!$V67=0,0,Brukerregistrering!$G65*Målinger!$V67)</f>
        <v>0</v>
      </c>
      <c r="G70" s="67">
        <f>IF(Brukerregistrering!$G65*Målinger!$AG67=0,0,Brukerregistrering!$G65*Målinger!$AG67)</f>
        <v>0</v>
      </c>
      <c r="H70" s="69">
        <f>IF(Brukerregistrering!$G65*Målinger!$AR67=0,0,Brukerregistrering!$G65*Målinger!$AR67)</f>
        <v>0</v>
      </c>
      <c r="I70" s="69"/>
      <c r="J70" s="69"/>
      <c r="K70" s="69"/>
      <c r="L70" s="69"/>
      <c r="M70" s="69"/>
      <c r="N70" s="69"/>
      <c r="O70" s="69"/>
      <c r="P70" s="69"/>
      <c r="Q70" s="69"/>
      <c r="R70" s="69"/>
      <c r="S70" s="69"/>
      <c r="T70" s="69"/>
      <c r="U70" s="69"/>
      <c r="V70" s="69"/>
      <c r="W70" s="69"/>
      <c r="X70" s="69"/>
      <c r="Y70" s="69"/>
      <c r="Z70" s="69"/>
      <c r="AA70" s="69"/>
      <c r="AB70" s="99"/>
      <c r="AC70" s="103"/>
      <c r="AD70" s="66"/>
      <c r="AE70" s="66"/>
      <c r="AF70" s="66"/>
      <c r="AG70" s="66"/>
      <c r="AH70" s="66"/>
      <c r="AI70" s="66"/>
      <c r="AJ70" s="66"/>
      <c r="AK70" s="66"/>
      <c r="AL70" s="66"/>
      <c r="AM70" s="66"/>
      <c r="AN70" s="66"/>
      <c r="AO70" s="66"/>
      <c r="AP70" s="66"/>
      <c r="AQ70" s="66"/>
      <c r="AR70" s="66"/>
      <c r="AS70" s="66"/>
      <c r="AT70" s="66"/>
      <c r="AU70" s="66"/>
      <c r="AV70" s="66"/>
      <c r="AW70" s="66"/>
      <c r="AX70" s="66"/>
      <c r="AY70" s="66"/>
      <c r="AZ70" s="65"/>
    </row>
    <row r="71" spans="1:52" ht="15.75" thickBot="1">
      <c r="A71" s="36" t="str">
        <f>IF(Brukerregistrering!C66="","",Brukerregistrering!C66)</f>
        <v/>
      </c>
      <c r="B71" s="22" t="str">
        <f>IF(Brukerregistrering!F66="","",Brukerregistrering!F66)</f>
        <v/>
      </c>
      <c r="C71" s="60" t="str">
        <f>IF(Brukerregistrering!H66="","",Brukerregistrering!H66)</f>
        <v/>
      </c>
      <c r="D71" s="64">
        <f>IF(Brukerregistrering!$G66*Målinger!E68=0,0,Brukerregistrering!$G66*Målinger!E68)</f>
        <v>0</v>
      </c>
      <c r="E71" s="67">
        <f>IF(Brukerregistrering!$G66*Målinger!$K68=0,0,Brukerregistrering!$G66*Målinger!$K68)</f>
        <v>0</v>
      </c>
      <c r="F71" s="67">
        <f>IF(Brukerregistrering!$G66*Målinger!$V68=0,0,Brukerregistrering!$G66*Målinger!$V68)</f>
        <v>0</v>
      </c>
      <c r="G71" s="67">
        <f>IF(Brukerregistrering!$G66*Målinger!$AG68=0,0,Brukerregistrering!$G66*Målinger!$AG68)</f>
        <v>0</v>
      </c>
      <c r="H71" s="69">
        <f>IF(Brukerregistrering!$G66*Målinger!$AR68=0,0,Brukerregistrering!$G66*Målinger!$AR68)</f>
        <v>0</v>
      </c>
      <c r="I71" s="69"/>
      <c r="J71" s="69"/>
      <c r="K71" s="69"/>
      <c r="L71" s="69"/>
      <c r="M71" s="69"/>
      <c r="N71" s="69"/>
      <c r="O71" s="69"/>
      <c r="P71" s="69"/>
      <c r="Q71" s="69"/>
      <c r="R71" s="69"/>
      <c r="S71" s="69"/>
      <c r="T71" s="69"/>
      <c r="U71" s="69"/>
      <c r="V71" s="69"/>
      <c r="W71" s="69"/>
      <c r="X71" s="69"/>
      <c r="Y71" s="69"/>
      <c r="Z71" s="69"/>
      <c r="AA71" s="69"/>
      <c r="AB71" s="99"/>
      <c r="AC71" s="103"/>
      <c r="AD71" s="66"/>
      <c r="AE71" s="66"/>
      <c r="AF71" s="66"/>
      <c r="AG71" s="66"/>
      <c r="AH71" s="66"/>
      <c r="AI71" s="66"/>
      <c r="AJ71" s="66"/>
      <c r="AK71" s="66"/>
      <c r="AL71" s="66"/>
      <c r="AM71" s="66"/>
      <c r="AN71" s="66"/>
      <c r="AO71" s="66"/>
      <c r="AP71" s="66"/>
      <c r="AQ71" s="66"/>
      <c r="AR71" s="66"/>
      <c r="AS71" s="66"/>
      <c r="AT71" s="66"/>
      <c r="AU71" s="66"/>
      <c r="AV71" s="66"/>
      <c r="AW71" s="66"/>
      <c r="AX71" s="66"/>
      <c r="AY71" s="66"/>
      <c r="AZ71" s="65"/>
    </row>
    <row r="72" spans="1:52" ht="15.75" thickBot="1">
      <c r="A72" s="36" t="str">
        <f>IF(Brukerregistrering!C67="","",Brukerregistrering!C67)</f>
        <v/>
      </c>
      <c r="B72" s="22" t="str">
        <f>IF(Brukerregistrering!F67="","",Brukerregistrering!F67)</f>
        <v/>
      </c>
      <c r="C72" s="60" t="str">
        <f>IF(Brukerregistrering!H67="","",Brukerregistrering!H67)</f>
        <v/>
      </c>
      <c r="D72" s="64">
        <f>IF(Brukerregistrering!$G67*Målinger!E69=0,0,Brukerregistrering!$G67*Målinger!E69)</f>
        <v>0</v>
      </c>
      <c r="E72" s="67">
        <f>IF(Brukerregistrering!$G67*Målinger!$K69=0,0,Brukerregistrering!$G67*Målinger!$K69)</f>
        <v>0</v>
      </c>
      <c r="F72" s="67">
        <f>IF(Brukerregistrering!$G67*Målinger!$V69=0,0,Brukerregistrering!$G67*Målinger!$V69)</f>
        <v>0</v>
      </c>
      <c r="G72" s="67">
        <f>IF(Brukerregistrering!$G67*Målinger!$AG69=0,0,Brukerregistrering!$G67*Målinger!$AG69)</f>
        <v>0</v>
      </c>
      <c r="H72" s="69">
        <f>IF(Brukerregistrering!$G67*Målinger!$AR69=0,0,Brukerregistrering!$G67*Målinger!$AR69)</f>
        <v>0</v>
      </c>
      <c r="I72" s="69"/>
      <c r="J72" s="69"/>
      <c r="K72" s="69"/>
      <c r="L72" s="69"/>
      <c r="M72" s="69"/>
      <c r="N72" s="69"/>
      <c r="O72" s="69"/>
      <c r="P72" s="69"/>
      <c r="Q72" s="69"/>
      <c r="R72" s="69"/>
      <c r="S72" s="69"/>
      <c r="T72" s="69"/>
      <c r="U72" s="69"/>
      <c r="V72" s="69"/>
      <c r="W72" s="69"/>
      <c r="X72" s="69"/>
      <c r="Y72" s="69"/>
      <c r="Z72" s="69"/>
      <c r="AA72" s="69"/>
      <c r="AB72" s="99"/>
      <c r="AC72" s="103"/>
      <c r="AD72" s="66"/>
      <c r="AE72" s="66"/>
      <c r="AF72" s="66"/>
      <c r="AG72" s="66"/>
      <c r="AH72" s="66"/>
      <c r="AI72" s="66"/>
      <c r="AJ72" s="66"/>
      <c r="AK72" s="66"/>
      <c r="AL72" s="66"/>
      <c r="AM72" s="66"/>
      <c r="AN72" s="66"/>
      <c r="AO72" s="66"/>
      <c r="AP72" s="66"/>
      <c r="AQ72" s="66"/>
      <c r="AR72" s="66"/>
      <c r="AS72" s="66"/>
      <c r="AT72" s="66"/>
      <c r="AU72" s="66"/>
      <c r="AV72" s="66"/>
      <c r="AW72" s="66"/>
      <c r="AX72" s="66"/>
      <c r="AY72" s="66"/>
      <c r="AZ72" s="65"/>
    </row>
    <row r="73" spans="1:52" ht="15.75" thickBot="1">
      <c r="A73" s="36" t="str">
        <f>IF(Brukerregistrering!C68="","",Brukerregistrering!C68)</f>
        <v/>
      </c>
      <c r="B73" s="22" t="str">
        <f>IF(Brukerregistrering!F68="","",Brukerregistrering!F68)</f>
        <v/>
      </c>
      <c r="C73" s="60" t="str">
        <f>IF(Brukerregistrering!H68="","",Brukerregistrering!H68)</f>
        <v/>
      </c>
      <c r="D73" s="64">
        <f>IF(Brukerregistrering!$G68*Målinger!E70=0,0,Brukerregistrering!$G68*Målinger!E70)</f>
        <v>0</v>
      </c>
      <c r="E73" s="67">
        <f>IF(Brukerregistrering!$G68*Målinger!$K70=0,0,Brukerregistrering!$G68*Målinger!$K70)</f>
        <v>0</v>
      </c>
      <c r="F73" s="67">
        <f>IF(Brukerregistrering!$G68*Målinger!$V70=0,0,Brukerregistrering!$G68*Målinger!$V70)</f>
        <v>0</v>
      </c>
      <c r="G73" s="67">
        <f>IF(Brukerregistrering!$G68*Målinger!$AG70=0,0,Brukerregistrering!$G68*Målinger!$AG70)</f>
        <v>0</v>
      </c>
      <c r="H73" s="69">
        <f>IF(Brukerregistrering!$G68*Målinger!$AR70=0,0,Brukerregistrering!$G68*Målinger!$AR70)</f>
        <v>0</v>
      </c>
      <c r="I73" s="69"/>
      <c r="J73" s="69"/>
      <c r="K73" s="69"/>
      <c r="L73" s="69"/>
      <c r="M73" s="69"/>
      <c r="N73" s="69"/>
      <c r="O73" s="69"/>
      <c r="P73" s="69"/>
      <c r="Q73" s="69"/>
      <c r="R73" s="69"/>
      <c r="S73" s="69"/>
      <c r="T73" s="69"/>
      <c r="U73" s="69"/>
      <c r="V73" s="69"/>
      <c r="W73" s="69"/>
      <c r="X73" s="69"/>
      <c r="Y73" s="69"/>
      <c r="Z73" s="69"/>
      <c r="AA73" s="69"/>
      <c r="AB73" s="99"/>
      <c r="AC73" s="103"/>
      <c r="AD73" s="66"/>
      <c r="AE73" s="66"/>
      <c r="AF73" s="66"/>
      <c r="AG73" s="66"/>
      <c r="AH73" s="66"/>
      <c r="AI73" s="66"/>
      <c r="AJ73" s="66"/>
      <c r="AK73" s="66"/>
      <c r="AL73" s="66"/>
      <c r="AM73" s="66"/>
      <c r="AN73" s="66"/>
      <c r="AO73" s="66"/>
      <c r="AP73" s="66"/>
      <c r="AQ73" s="66"/>
      <c r="AR73" s="66"/>
      <c r="AS73" s="66"/>
      <c r="AT73" s="66"/>
      <c r="AU73" s="66"/>
      <c r="AV73" s="66"/>
      <c r="AW73" s="66"/>
      <c r="AX73" s="66"/>
      <c r="AY73" s="66"/>
      <c r="AZ73" s="65"/>
    </row>
    <row r="74" spans="1:52" ht="15.75" thickBot="1">
      <c r="A74" s="36" t="str">
        <f>IF(Brukerregistrering!C69="","",Brukerregistrering!C69)</f>
        <v/>
      </c>
      <c r="B74" s="22" t="str">
        <f>IF(Brukerregistrering!F69="","",Brukerregistrering!F69)</f>
        <v/>
      </c>
      <c r="C74" s="60" t="str">
        <f>IF(Brukerregistrering!H69="","",Brukerregistrering!H69)</f>
        <v/>
      </c>
      <c r="D74" s="64">
        <f>IF(Brukerregistrering!$G69*Målinger!E71=0,0,Brukerregistrering!$G69*Målinger!E71)</f>
        <v>0</v>
      </c>
      <c r="E74" s="67">
        <f>IF(Brukerregistrering!$G69*Målinger!$K71=0,0,Brukerregistrering!$G69*Målinger!$K71)</f>
        <v>0</v>
      </c>
      <c r="F74" s="67">
        <f>IF(Brukerregistrering!$G69*Målinger!$V71=0,0,Brukerregistrering!$G69*Målinger!$V71)</f>
        <v>0</v>
      </c>
      <c r="G74" s="67">
        <f>IF(Brukerregistrering!$G69*Målinger!$AG71=0,0,Brukerregistrering!$G69*Målinger!$AG71)</f>
        <v>0</v>
      </c>
      <c r="H74" s="69">
        <f>IF(Brukerregistrering!$G69*Målinger!$AR71=0,0,Brukerregistrering!$G69*Målinger!$AR71)</f>
        <v>0</v>
      </c>
      <c r="I74" s="69"/>
      <c r="J74" s="69"/>
      <c r="K74" s="69"/>
      <c r="L74" s="69"/>
      <c r="M74" s="69"/>
      <c r="N74" s="69"/>
      <c r="O74" s="69"/>
      <c r="P74" s="69"/>
      <c r="Q74" s="69"/>
      <c r="R74" s="69"/>
      <c r="S74" s="69"/>
      <c r="T74" s="69"/>
      <c r="U74" s="69"/>
      <c r="V74" s="69"/>
      <c r="W74" s="69"/>
      <c r="X74" s="69"/>
      <c r="Y74" s="69"/>
      <c r="Z74" s="69"/>
      <c r="AA74" s="69"/>
      <c r="AB74" s="99"/>
      <c r="AC74" s="103"/>
      <c r="AD74" s="66"/>
      <c r="AE74" s="66"/>
      <c r="AF74" s="66"/>
      <c r="AG74" s="66"/>
      <c r="AH74" s="66"/>
      <c r="AI74" s="66"/>
      <c r="AJ74" s="66"/>
      <c r="AK74" s="66"/>
      <c r="AL74" s="66"/>
      <c r="AM74" s="66"/>
      <c r="AN74" s="66"/>
      <c r="AO74" s="66"/>
      <c r="AP74" s="66"/>
      <c r="AQ74" s="66"/>
      <c r="AR74" s="66"/>
      <c r="AS74" s="66"/>
      <c r="AT74" s="66"/>
      <c r="AU74" s="66"/>
      <c r="AV74" s="66"/>
      <c r="AW74" s="66"/>
      <c r="AX74" s="66"/>
      <c r="AY74" s="66"/>
      <c r="AZ74" s="65"/>
    </row>
    <row r="75" spans="1:52" ht="15.75" thickBot="1">
      <c r="A75" s="36" t="str">
        <f>IF(Brukerregistrering!C70="","",Brukerregistrering!C70)</f>
        <v/>
      </c>
      <c r="B75" s="22" t="str">
        <f>IF(Brukerregistrering!F70="","",Brukerregistrering!F70)</f>
        <v/>
      </c>
      <c r="C75" s="60" t="str">
        <f>IF(Brukerregistrering!H70="","",Brukerregistrering!H70)</f>
        <v/>
      </c>
      <c r="D75" s="64">
        <f>IF(Brukerregistrering!$G70*Målinger!E72=0,0,Brukerregistrering!$G70*Målinger!E72)</f>
        <v>0</v>
      </c>
      <c r="E75" s="67">
        <f>IF(Brukerregistrering!$G70*Målinger!$K72=0,0,Brukerregistrering!$G70*Målinger!$K72)</f>
        <v>0</v>
      </c>
      <c r="F75" s="67">
        <f>IF(Brukerregistrering!$G70*Målinger!$V72=0,0,Brukerregistrering!$G70*Målinger!$V72)</f>
        <v>0</v>
      </c>
      <c r="G75" s="67">
        <f>IF(Brukerregistrering!$G70*Målinger!$AG72=0,0,Brukerregistrering!$G70*Målinger!$AG72)</f>
        <v>0</v>
      </c>
      <c r="H75" s="69">
        <f>IF(Brukerregistrering!$G70*Målinger!$AR72=0,0,Brukerregistrering!$G70*Målinger!$AR72)</f>
        <v>0</v>
      </c>
      <c r="I75" s="69"/>
      <c r="J75" s="69"/>
      <c r="K75" s="69"/>
      <c r="L75" s="69"/>
      <c r="M75" s="69"/>
      <c r="N75" s="69"/>
      <c r="O75" s="69"/>
      <c r="P75" s="69"/>
      <c r="Q75" s="69"/>
      <c r="R75" s="69"/>
      <c r="S75" s="69"/>
      <c r="T75" s="69"/>
      <c r="U75" s="69"/>
      <c r="V75" s="69"/>
      <c r="W75" s="69"/>
      <c r="X75" s="69"/>
      <c r="Y75" s="69"/>
      <c r="Z75" s="69"/>
      <c r="AA75" s="69"/>
      <c r="AB75" s="99"/>
      <c r="AC75" s="103"/>
      <c r="AD75" s="66"/>
      <c r="AE75" s="66"/>
      <c r="AF75" s="66"/>
      <c r="AG75" s="66"/>
      <c r="AH75" s="66"/>
      <c r="AI75" s="66"/>
      <c r="AJ75" s="66"/>
      <c r="AK75" s="66"/>
      <c r="AL75" s="66"/>
      <c r="AM75" s="66"/>
      <c r="AN75" s="66"/>
      <c r="AO75" s="66"/>
      <c r="AP75" s="66"/>
      <c r="AQ75" s="66"/>
      <c r="AR75" s="66"/>
      <c r="AS75" s="66"/>
      <c r="AT75" s="66"/>
      <c r="AU75" s="66"/>
      <c r="AV75" s="66"/>
      <c r="AW75" s="66"/>
      <c r="AX75" s="66"/>
      <c r="AY75" s="66"/>
      <c r="AZ75" s="65"/>
    </row>
    <row r="76" spans="1:52" ht="15.75" thickBot="1">
      <c r="A76" s="36" t="str">
        <f>IF(Brukerregistrering!C71="","",Brukerregistrering!C71)</f>
        <v/>
      </c>
      <c r="B76" s="22" t="str">
        <f>IF(Brukerregistrering!F71="","",Brukerregistrering!F71)</f>
        <v/>
      </c>
      <c r="C76" s="60" t="str">
        <f>IF(Brukerregistrering!H71="","",Brukerregistrering!H71)</f>
        <v/>
      </c>
      <c r="D76" s="64">
        <f>IF(Brukerregistrering!$G71*Målinger!E73=0,0,Brukerregistrering!$G71*Målinger!E73)</f>
        <v>0</v>
      </c>
      <c r="E76" s="67">
        <f>IF(Brukerregistrering!$G71*Målinger!$K73=0,0,Brukerregistrering!$G71*Målinger!$K73)</f>
        <v>0</v>
      </c>
      <c r="F76" s="67">
        <f>IF(Brukerregistrering!$G71*Målinger!$V73=0,0,Brukerregistrering!$G71*Målinger!$V73)</f>
        <v>0</v>
      </c>
      <c r="G76" s="67">
        <f>IF(Brukerregistrering!$G71*Målinger!$AG73=0,0,Brukerregistrering!$G71*Målinger!$AG73)</f>
        <v>0</v>
      </c>
      <c r="H76" s="69">
        <f>IF(Brukerregistrering!$G71*Målinger!$AR73=0,0,Brukerregistrering!$G71*Målinger!$AR73)</f>
        <v>0</v>
      </c>
      <c r="I76" s="69"/>
      <c r="J76" s="69"/>
      <c r="K76" s="69"/>
      <c r="L76" s="69"/>
      <c r="M76" s="69"/>
      <c r="N76" s="69"/>
      <c r="O76" s="69"/>
      <c r="P76" s="69"/>
      <c r="Q76" s="69"/>
      <c r="R76" s="69"/>
      <c r="S76" s="69"/>
      <c r="T76" s="69"/>
      <c r="U76" s="69"/>
      <c r="V76" s="69"/>
      <c r="W76" s="69"/>
      <c r="X76" s="69"/>
      <c r="Y76" s="69"/>
      <c r="Z76" s="69"/>
      <c r="AA76" s="69"/>
      <c r="AB76" s="99"/>
      <c r="AC76" s="103"/>
      <c r="AD76" s="66"/>
      <c r="AE76" s="66"/>
      <c r="AF76" s="66"/>
      <c r="AG76" s="66"/>
      <c r="AH76" s="66"/>
      <c r="AI76" s="66"/>
      <c r="AJ76" s="66"/>
      <c r="AK76" s="66"/>
      <c r="AL76" s="66"/>
      <c r="AM76" s="66"/>
      <c r="AN76" s="66"/>
      <c r="AO76" s="66"/>
      <c r="AP76" s="66"/>
      <c r="AQ76" s="66"/>
      <c r="AR76" s="66"/>
      <c r="AS76" s="66"/>
      <c r="AT76" s="66"/>
      <c r="AU76" s="66"/>
      <c r="AV76" s="66"/>
      <c r="AW76" s="66"/>
      <c r="AX76" s="66"/>
      <c r="AY76" s="66"/>
      <c r="AZ76" s="65"/>
    </row>
    <row r="77" spans="1:52" ht="15.75" thickBot="1">
      <c r="A77" s="36" t="str">
        <f>IF(Brukerregistrering!C72="","",Brukerregistrering!C72)</f>
        <v/>
      </c>
      <c r="B77" s="22" t="str">
        <f>IF(Brukerregistrering!F72="","",Brukerregistrering!F72)</f>
        <v/>
      </c>
      <c r="C77" s="60" t="str">
        <f>IF(Brukerregistrering!H72="","",Brukerregistrering!H72)</f>
        <v/>
      </c>
      <c r="D77" s="64">
        <f>IF(Brukerregistrering!$G72*Målinger!E74=0,0,Brukerregistrering!$G72*Målinger!E74)</f>
        <v>0</v>
      </c>
      <c r="E77" s="67">
        <f>IF(Brukerregistrering!$G72*Målinger!$K74=0,0,Brukerregistrering!$G72*Målinger!$K74)</f>
        <v>0</v>
      </c>
      <c r="F77" s="67">
        <f>IF(Brukerregistrering!$G72*Målinger!$V74=0,0,Brukerregistrering!$G72*Målinger!$V74)</f>
        <v>0</v>
      </c>
      <c r="G77" s="67">
        <f>IF(Brukerregistrering!$G72*Målinger!$AG74=0,0,Brukerregistrering!$G72*Målinger!$AG74)</f>
        <v>0</v>
      </c>
      <c r="H77" s="69">
        <f>IF(Brukerregistrering!$G72*Målinger!$AR74=0,0,Brukerregistrering!$G72*Målinger!$AR74)</f>
        <v>0</v>
      </c>
      <c r="I77" s="69"/>
      <c r="J77" s="69"/>
      <c r="K77" s="69"/>
      <c r="L77" s="69"/>
      <c r="M77" s="69"/>
      <c r="N77" s="69"/>
      <c r="O77" s="69"/>
      <c r="P77" s="69"/>
      <c r="Q77" s="69"/>
      <c r="R77" s="69"/>
      <c r="S77" s="69"/>
      <c r="T77" s="69"/>
      <c r="U77" s="69"/>
      <c r="V77" s="69"/>
      <c r="W77" s="69"/>
      <c r="X77" s="69"/>
      <c r="Y77" s="69"/>
      <c r="Z77" s="69"/>
      <c r="AA77" s="69"/>
      <c r="AB77" s="99"/>
      <c r="AC77" s="103"/>
      <c r="AD77" s="66"/>
      <c r="AE77" s="66"/>
      <c r="AF77" s="66"/>
      <c r="AG77" s="66"/>
      <c r="AH77" s="66"/>
      <c r="AI77" s="66"/>
      <c r="AJ77" s="66"/>
      <c r="AK77" s="66"/>
      <c r="AL77" s="66"/>
      <c r="AM77" s="66"/>
      <c r="AN77" s="66"/>
      <c r="AO77" s="66"/>
      <c r="AP77" s="66"/>
      <c r="AQ77" s="66"/>
      <c r="AR77" s="66"/>
      <c r="AS77" s="66"/>
      <c r="AT77" s="66"/>
      <c r="AU77" s="66"/>
      <c r="AV77" s="66"/>
      <c r="AW77" s="66"/>
      <c r="AX77" s="66"/>
      <c r="AY77" s="66"/>
      <c r="AZ77" s="65"/>
    </row>
    <row r="78" spans="1:52" ht="15.75" thickBot="1">
      <c r="A78" s="36" t="str">
        <f>IF(Brukerregistrering!C73="","",Brukerregistrering!C73)</f>
        <v/>
      </c>
      <c r="B78" s="22" t="str">
        <f>IF(Brukerregistrering!F73="","",Brukerregistrering!F73)</f>
        <v/>
      </c>
      <c r="C78" s="60" t="str">
        <f>IF(Brukerregistrering!H73="","",Brukerregistrering!H73)</f>
        <v/>
      </c>
      <c r="D78" s="64">
        <f>IF(Brukerregistrering!$G73*Målinger!E75=0,0,Brukerregistrering!$G73*Målinger!E75)</f>
        <v>0</v>
      </c>
      <c r="E78" s="67">
        <f>IF(Brukerregistrering!$G73*Målinger!$K75=0,0,Brukerregistrering!$G73*Målinger!$K75)</f>
        <v>0</v>
      </c>
      <c r="F78" s="67">
        <f>IF(Brukerregistrering!$G73*Målinger!$V75=0,0,Brukerregistrering!$G73*Målinger!$V75)</f>
        <v>0</v>
      </c>
      <c r="G78" s="67">
        <f>IF(Brukerregistrering!$G73*Målinger!$AG75=0,0,Brukerregistrering!$G73*Målinger!$AG75)</f>
        <v>0</v>
      </c>
      <c r="H78" s="69">
        <f>IF(Brukerregistrering!$G73*Målinger!$AR75=0,0,Brukerregistrering!$G73*Målinger!$AR75)</f>
        <v>0</v>
      </c>
      <c r="I78" s="69"/>
      <c r="J78" s="69"/>
      <c r="K78" s="69"/>
      <c r="L78" s="69"/>
      <c r="M78" s="69"/>
      <c r="N78" s="69"/>
      <c r="O78" s="69"/>
      <c r="P78" s="69"/>
      <c r="Q78" s="69"/>
      <c r="R78" s="69"/>
      <c r="S78" s="69"/>
      <c r="T78" s="69"/>
      <c r="U78" s="69"/>
      <c r="V78" s="69"/>
      <c r="W78" s="69"/>
      <c r="X78" s="69"/>
      <c r="Y78" s="69"/>
      <c r="Z78" s="69"/>
      <c r="AA78" s="69"/>
      <c r="AB78" s="99"/>
      <c r="AC78" s="103"/>
      <c r="AD78" s="66"/>
      <c r="AE78" s="66"/>
      <c r="AF78" s="66"/>
      <c r="AG78" s="66"/>
      <c r="AH78" s="66"/>
      <c r="AI78" s="66"/>
      <c r="AJ78" s="66"/>
      <c r="AK78" s="66"/>
      <c r="AL78" s="66"/>
      <c r="AM78" s="66"/>
      <c r="AN78" s="66"/>
      <c r="AO78" s="66"/>
      <c r="AP78" s="66"/>
      <c r="AQ78" s="66"/>
      <c r="AR78" s="66"/>
      <c r="AS78" s="66"/>
      <c r="AT78" s="66"/>
      <c r="AU78" s="66"/>
      <c r="AV78" s="66"/>
      <c r="AW78" s="66"/>
      <c r="AX78" s="66"/>
      <c r="AY78" s="66"/>
      <c r="AZ78" s="65"/>
    </row>
    <row r="79" spans="1:52" ht="15.75" thickBot="1">
      <c r="A79" s="36" t="str">
        <f>IF(Brukerregistrering!C74="","",Brukerregistrering!C74)</f>
        <v/>
      </c>
      <c r="B79" s="22" t="str">
        <f>IF(Brukerregistrering!F74="","",Brukerregistrering!F74)</f>
        <v/>
      </c>
      <c r="C79" s="60" t="str">
        <f>IF(Brukerregistrering!H74="","",Brukerregistrering!H74)</f>
        <v/>
      </c>
      <c r="D79" s="64">
        <f>IF(Brukerregistrering!$G74*Målinger!E76=0,0,Brukerregistrering!$G74*Målinger!E76)</f>
        <v>0</v>
      </c>
      <c r="E79" s="67">
        <f>IF(Brukerregistrering!$G74*Målinger!$K76=0,0,Brukerregistrering!$G74*Målinger!$K76)</f>
        <v>0</v>
      </c>
      <c r="F79" s="67">
        <f>IF(Brukerregistrering!$G74*Målinger!$V76=0,0,Brukerregistrering!$G74*Målinger!$V76)</f>
        <v>0</v>
      </c>
      <c r="G79" s="67">
        <f>IF(Brukerregistrering!$G74*Målinger!$AG76=0,0,Brukerregistrering!$G74*Målinger!$AG76)</f>
        <v>0</v>
      </c>
      <c r="H79" s="69">
        <f>IF(Brukerregistrering!$G74*Målinger!$AR76=0,0,Brukerregistrering!$G74*Målinger!$AR76)</f>
        <v>0</v>
      </c>
      <c r="I79" s="69"/>
      <c r="J79" s="69"/>
      <c r="K79" s="69"/>
      <c r="L79" s="69"/>
      <c r="M79" s="69"/>
      <c r="N79" s="69"/>
      <c r="O79" s="69"/>
      <c r="P79" s="69"/>
      <c r="Q79" s="69"/>
      <c r="R79" s="69"/>
      <c r="S79" s="69"/>
      <c r="T79" s="69"/>
      <c r="U79" s="69"/>
      <c r="V79" s="69"/>
      <c r="W79" s="69"/>
      <c r="X79" s="69"/>
      <c r="Y79" s="69"/>
      <c r="Z79" s="69"/>
      <c r="AA79" s="69"/>
      <c r="AB79" s="99"/>
      <c r="AC79" s="103"/>
      <c r="AD79" s="66"/>
      <c r="AE79" s="66"/>
      <c r="AF79" s="66"/>
      <c r="AG79" s="66"/>
      <c r="AH79" s="66"/>
      <c r="AI79" s="66"/>
      <c r="AJ79" s="66"/>
      <c r="AK79" s="66"/>
      <c r="AL79" s="66"/>
      <c r="AM79" s="66"/>
      <c r="AN79" s="66"/>
      <c r="AO79" s="66"/>
      <c r="AP79" s="66"/>
      <c r="AQ79" s="66"/>
      <c r="AR79" s="66"/>
      <c r="AS79" s="66"/>
      <c r="AT79" s="66"/>
      <c r="AU79" s="66"/>
      <c r="AV79" s="66"/>
      <c r="AW79" s="66"/>
      <c r="AX79" s="66"/>
      <c r="AY79" s="66"/>
      <c r="AZ79" s="65"/>
    </row>
    <row r="80" spans="1:52" ht="15.75" thickBot="1">
      <c r="A80" s="36" t="str">
        <f>IF(Brukerregistrering!C75="","",Brukerregistrering!C75)</f>
        <v/>
      </c>
      <c r="B80" s="22" t="str">
        <f>IF(Brukerregistrering!F75="","",Brukerregistrering!F75)</f>
        <v/>
      </c>
      <c r="C80" s="60" t="str">
        <f>IF(Brukerregistrering!H75="","",Brukerregistrering!H75)</f>
        <v/>
      </c>
      <c r="D80" s="64">
        <f>IF(Brukerregistrering!$G75*Målinger!E77=0,0,Brukerregistrering!$G75*Målinger!E77)</f>
        <v>0</v>
      </c>
      <c r="E80" s="67">
        <f>IF(Brukerregistrering!$G75*Målinger!$K77=0,0,Brukerregistrering!$G75*Målinger!$K77)</f>
        <v>0</v>
      </c>
      <c r="F80" s="67">
        <f>IF(Brukerregistrering!$G75*Målinger!$V77=0,0,Brukerregistrering!$G75*Målinger!$V77)</f>
        <v>0</v>
      </c>
      <c r="G80" s="67">
        <f>IF(Brukerregistrering!$G75*Målinger!$AG77=0,0,Brukerregistrering!$G75*Målinger!$AG77)</f>
        <v>0</v>
      </c>
      <c r="H80" s="69">
        <f>IF(Brukerregistrering!$G75*Målinger!$AR77=0,0,Brukerregistrering!$G75*Målinger!$AR77)</f>
        <v>0</v>
      </c>
      <c r="I80" s="69"/>
      <c r="J80" s="69"/>
      <c r="K80" s="69"/>
      <c r="L80" s="69"/>
      <c r="M80" s="69"/>
      <c r="N80" s="69"/>
      <c r="O80" s="69"/>
      <c r="P80" s="69"/>
      <c r="Q80" s="69"/>
      <c r="R80" s="69"/>
      <c r="S80" s="69"/>
      <c r="T80" s="69"/>
      <c r="U80" s="69"/>
      <c r="V80" s="69"/>
      <c r="W80" s="69"/>
      <c r="X80" s="69"/>
      <c r="Y80" s="69"/>
      <c r="Z80" s="69"/>
      <c r="AA80" s="69"/>
      <c r="AB80" s="99"/>
      <c r="AC80" s="103"/>
      <c r="AD80" s="66"/>
      <c r="AE80" s="66"/>
      <c r="AF80" s="66"/>
      <c r="AG80" s="66"/>
      <c r="AH80" s="66"/>
      <c r="AI80" s="66"/>
      <c r="AJ80" s="66"/>
      <c r="AK80" s="66"/>
      <c r="AL80" s="66"/>
      <c r="AM80" s="66"/>
      <c r="AN80" s="66"/>
      <c r="AO80" s="66"/>
      <c r="AP80" s="66"/>
      <c r="AQ80" s="66"/>
      <c r="AR80" s="66"/>
      <c r="AS80" s="66"/>
      <c r="AT80" s="66"/>
      <c r="AU80" s="66"/>
      <c r="AV80" s="66"/>
      <c r="AW80" s="66"/>
      <c r="AX80" s="66"/>
      <c r="AY80" s="66"/>
      <c r="AZ80" s="65"/>
    </row>
    <row r="81" spans="1:52" ht="15.75" thickBot="1">
      <c r="A81" s="36" t="str">
        <f>IF(Brukerregistrering!C76="","",Brukerregistrering!C76)</f>
        <v/>
      </c>
      <c r="B81" s="22" t="str">
        <f>IF(Brukerregistrering!F76="","",Brukerregistrering!F76)</f>
        <v/>
      </c>
      <c r="C81" s="60" t="str">
        <f>IF(Brukerregistrering!H76="","",Brukerregistrering!H76)</f>
        <v/>
      </c>
      <c r="D81" s="64">
        <f>IF(Brukerregistrering!$G76*Målinger!E78=0,0,Brukerregistrering!$G76*Målinger!E78)</f>
        <v>0</v>
      </c>
      <c r="E81" s="67">
        <f>IF(Brukerregistrering!$G76*Målinger!$K78=0,0,Brukerregistrering!$G76*Målinger!$K78)</f>
        <v>0</v>
      </c>
      <c r="F81" s="67">
        <f>IF(Brukerregistrering!$G76*Målinger!$V78=0,0,Brukerregistrering!$G76*Målinger!$V78)</f>
        <v>0</v>
      </c>
      <c r="G81" s="67">
        <f>IF(Brukerregistrering!$G76*Målinger!$AG78=0,0,Brukerregistrering!$G76*Målinger!$AG78)</f>
        <v>0</v>
      </c>
      <c r="H81" s="69">
        <f>IF(Brukerregistrering!$G76*Målinger!$AR78=0,0,Brukerregistrering!$G76*Målinger!$AR78)</f>
        <v>0</v>
      </c>
      <c r="I81" s="69"/>
      <c r="J81" s="69"/>
      <c r="K81" s="69"/>
      <c r="L81" s="69"/>
      <c r="M81" s="69"/>
      <c r="N81" s="69"/>
      <c r="O81" s="69"/>
      <c r="P81" s="69"/>
      <c r="Q81" s="69"/>
      <c r="R81" s="69"/>
      <c r="S81" s="69"/>
      <c r="T81" s="69"/>
      <c r="U81" s="69"/>
      <c r="V81" s="69"/>
      <c r="W81" s="69"/>
      <c r="X81" s="69"/>
      <c r="Y81" s="69"/>
      <c r="Z81" s="69"/>
      <c r="AA81" s="69"/>
      <c r="AB81" s="99"/>
      <c r="AC81" s="103"/>
      <c r="AD81" s="66"/>
      <c r="AE81" s="66"/>
      <c r="AF81" s="66"/>
      <c r="AG81" s="66"/>
      <c r="AH81" s="66"/>
      <c r="AI81" s="66"/>
      <c r="AJ81" s="66"/>
      <c r="AK81" s="66"/>
      <c r="AL81" s="66"/>
      <c r="AM81" s="66"/>
      <c r="AN81" s="66"/>
      <c r="AO81" s="66"/>
      <c r="AP81" s="66"/>
      <c r="AQ81" s="66"/>
      <c r="AR81" s="66"/>
      <c r="AS81" s="66"/>
      <c r="AT81" s="66"/>
      <c r="AU81" s="66"/>
      <c r="AV81" s="66"/>
      <c r="AW81" s="66"/>
      <c r="AX81" s="66"/>
      <c r="AY81" s="66"/>
      <c r="AZ81" s="65"/>
    </row>
    <row r="82" spans="1:52" ht="15.75" thickBot="1">
      <c r="A82" s="36" t="str">
        <f>IF(Brukerregistrering!C77="","",Brukerregistrering!C77)</f>
        <v/>
      </c>
      <c r="B82" s="22" t="str">
        <f>IF(Brukerregistrering!F77="","",Brukerregistrering!F77)</f>
        <v/>
      </c>
      <c r="C82" s="60" t="str">
        <f>IF(Brukerregistrering!H77="","",Brukerregistrering!H77)</f>
        <v/>
      </c>
      <c r="D82" s="64">
        <f>IF(Brukerregistrering!$G77*Målinger!E79=0,0,Brukerregistrering!$G77*Målinger!E79)</f>
        <v>0</v>
      </c>
      <c r="E82" s="67">
        <f>IF(Brukerregistrering!$G77*Målinger!$K79=0,0,Brukerregistrering!$G77*Målinger!$K79)</f>
        <v>0</v>
      </c>
      <c r="F82" s="67">
        <f>IF(Brukerregistrering!$G77*Målinger!$V79=0,0,Brukerregistrering!$G77*Målinger!$V79)</f>
        <v>0</v>
      </c>
      <c r="G82" s="67">
        <f>IF(Brukerregistrering!$G77*Målinger!$AG79=0,0,Brukerregistrering!$G77*Målinger!$AG79)</f>
        <v>0</v>
      </c>
      <c r="H82" s="69">
        <f>IF(Brukerregistrering!$G77*Målinger!$AR79=0,0,Brukerregistrering!$G77*Målinger!$AR79)</f>
        <v>0</v>
      </c>
      <c r="I82" s="69"/>
      <c r="J82" s="69"/>
      <c r="K82" s="69"/>
      <c r="L82" s="69"/>
      <c r="M82" s="69"/>
      <c r="N82" s="69"/>
      <c r="O82" s="69"/>
      <c r="P82" s="69"/>
      <c r="Q82" s="69"/>
      <c r="R82" s="69"/>
      <c r="S82" s="69"/>
      <c r="T82" s="69"/>
      <c r="U82" s="69"/>
      <c r="V82" s="69"/>
      <c r="W82" s="69"/>
      <c r="X82" s="69"/>
      <c r="Y82" s="69"/>
      <c r="Z82" s="69"/>
      <c r="AA82" s="69"/>
      <c r="AB82" s="99"/>
      <c r="AC82" s="103"/>
      <c r="AD82" s="66"/>
      <c r="AE82" s="66"/>
      <c r="AF82" s="66"/>
      <c r="AG82" s="66"/>
      <c r="AH82" s="66"/>
      <c r="AI82" s="66"/>
      <c r="AJ82" s="66"/>
      <c r="AK82" s="66"/>
      <c r="AL82" s="66"/>
      <c r="AM82" s="66"/>
      <c r="AN82" s="66"/>
      <c r="AO82" s="66"/>
      <c r="AP82" s="66"/>
      <c r="AQ82" s="66"/>
      <c r="AR82" s="66"/>
      <c r="AS82" s="66"/>
      <c r="AT82" s="66"/>
      <c r="AU82" s="66"/>
      <c r="AV82" s="66"/>
      <c r="AW82" s="66"/>
      <c r="AX82" s="66"/>
      <c r="AY82" s="66"/>
      <c r="AZ82" s="65"/>
    </row>
    <row r="83" spans="1:52" ht="15.75" thickBot="1">
      <c r="A83" s="36" t="str">
        <f>IF(Brukerregistrering!C78="","",Brukerregistrering!C78)</f>
        <v/>
      </c>
      <c r="B83" s="22" t="str">
        <f>IF(Brukerregistrering!F78="","",Brukerregistrering!F78)</f>
        <v/>
      </c>
      <c r="C83" s="60" t="str">
        <f>IF(Brukerregistrering!H78="","",Brukerregistrering!H78)</f>
        <v/>
      </c>
      <c r="D83" s="64">
        <f>IF(Brukerregistrering!$G78*Målinger!E80=0,0,Brukerregistrering!$G78*Målinger!E80)</f>
        <v>0</v>
      </c>
      <c r="E83" s="67">
        <f>IF(Brukerregistrering!$G78*Målinger!$K80=0,0,Brukerregistrering!$G78*Målinger!$K80)</f>
        <v>0</v>
      </c>
      <c r="F83" s="67">
        <f>IF(Brukerregistrering!$G78*Målinger!$V80=0,0,Brukerregistrering!$G78*Målinger!$V80)</f>
        <v>0</v>
      </c>
      <c r="G83" s="67">
        <f>IF(Brukerregistrering!$G78*Målinger!$AG80=0,0,Brukerregistrering!$G78*Målinger!$AG80)</f>
        <v>0</v>
      </c>
      <c r="H83" s="69">
        <f>IF(Brukerregistrering!$G78*Målinger!$AR80=0,0,Brukerregistrering!$G78*Målinger!$AR80)</f>
        <v>0</v>
      </c>
      <c r="I83" s="69"/>
      <c r="J83" s="69"/>
      <c r="K83" s="69"/>
      <c r="L83" s="69"/>
      <c r="M83" s="69"/>
      <c r="N83" s="69"/>
      <c r="O83" s="69"/>
      <c r="P83" s="69"/>
      <c r="Q83" s="69"/>
      <c r="R83" s="69"/>
      <c r="S83" s="69"/>
      <c r="T83" s="69"/>
      <c r="U83" s="69"/>
      <c r="V83" s="69"/>
      <c r="W83" s="69"/>
      <c r="X83" s="69"/>
      <c r="Y83" s="69"/>
      <c r="Z83" s="69"/>
      <c r="AA83" s="69"/>
      <c r="AB83" s="99"/>
      <c r="AC83" s="103"/>
      <c r="AD83" s="66"/>
      <c r="AE83" s="66"/>
      <c r="AF83" s="66"/>
      <c r="AG83" s="66"/>
      <c r="AH83" s="66"/>
      <c r="AI83" s="66"/>
      <c r="AJ83" s="66"/>
      <c r="AK83" s="66"/>
      <c r="AL83" s="66"/>
      <c r="AM83" s="66"/>
      <c r="AN83" s="66"/>
      <c r="AO83" s="66"/>
      <c r="AP83" s="66"/>
      <c r="AQ83" s="66"/>
      <c r="AR83" s="66"/>
      <c r="AS83" s="66"/>
      <c r="AT83" s="66"/>
      <c r="AU83" s="66"/>
      <c r="AV83" s="66"/>
      <c r="AW83" s="66"/>
      <c r="AX83" s="66"/>
      <c r="AY83" s="66"/>
      <c r="AZ83" s="65"/>
    </row>
    <row r="84" spans="1:52" ht="15.75" thickBot="1">
      <c r="A84" s="36" t="str">
        <f>IF(Brukerregistrering!C79="","",Brukerregistrering!C79)</f>
        <v/>
      </c>
      <c r="B84" s="22" t="str">
        <f>IF(Brukerregistrering!F79="","",Brukerregistrering!F79)</f>
        <v/>
      </c>
      <c r="C84" s="60" t="str">
        <f>IF(Brukerregistrering!H79="","",Brukerregistrering!H79)</f>
        <v/>
      </c>
      <c r="D84" s="64">
        <f>IF(Brukerregistrering!$G79*Målinger!E81=0,0,Brukerregistrering!$G79*Målinger!E81)</f>
        <v>0</v>
      </c>
      <c r="E84" s="67">
        <f>IF(Brukerregistrering!$G79*Målinger!$K81=0,0,Brukerregistrering!$G79*Målinger!$K81)</f>
        <v>0</v>
      </c>
      <c r="F84" s="67">
        <f>IF(Brukerregistrering!$G79*Målinger!$V81=0,0,Brukerregistrering!$G79*Målinger!$V81)</f>
        <v>0</v>
      </c>
      <c r="G84" s="67">
        <f>IF(Brukerregistrering!$G79*Målinger!$AG81=0,0,Brukerregistrering!$G79*Målinger!$AG81)</f>
        <v>0</v>
      </c>
      <c r="H84" s="69">
        <f>IF(Brukerregistrering!$G79*Målinger!$AR81=0,0,Brukerregistrering!$G79*Målinger!$AR81)</f>
        <v>0</v>
      </c>
      <c r="I84" s="69"/>
      <c r="J84" s="69"/>
      <c r="K84" s="69"/>
      <c r="L84" s="69"/>
      <c r="M84" s="69"/>
      <c r="N84" s="69"/>
      <c r="O84" s="69"/>
      <c r="P84" s="69"/>
      <c r="Q84" s="69"/>
      <c r="R84" s="69"/>
      <c r="S84" s="69"/>
      <c r="T84" s="69"/>
      <c r="U84" s="69"/>
      <c r="V84" s="69"/>
      <c r="W84" s="69"/>
      <c r="X84" s="69"/>
      <c r="Y84" s="69"/>
      <c r="Z84" s="69"/>
      <c r="AA84" s="69"/>
      <c r="AB84" s="99"/>
      <c r="AC84" s="103"/>
      <c r="AD84" s="66"/>
      <c r="AE84" s="66"/>
      <c r="AF84" s="66"/>
      <c r="AG84" s="66"/>
      <c r="AH84" s="66"/>
      <c r="AI84" s="66"/>
      <c r="AJ84" s="66"/>
      <c r="AK84" s="66"/>
      <c r="AL84" s="66"/>
      <c r="AM84" s="66"/>
      <c r="AN84" s="66"/>
      <c r="AO84" s="66"/>
      <c r="AP84" s="66"/>
      <c r="AQ84" s="66"/>
      <c r="AR84" s="66"/>
      <c r="AS84" s="66"/>
      <c r="AT84" s="66"/>
      <c r="AU84" s="66"/>
      <c r="AV84" s="66"/>
      <c r="AW84" s="66"/>
      <c r="AX84" s="66"/>
      <c r="AY84" s="66"/>
      <c r="AZ84" s="65"/>
    </row>
    <row r="85" spans="1:52" ht="15.75" thickBot="1">
      <c r="A85" s="36" t="str">
        <f>IF(Brukerregistrering!C80="","",Brukerregistrering!C80)</f>
        <v/>
      </c>
      <c r="B85" s="22" t="str">
        <f>IF(Brukerregistrering!F80="","",Brukerregistrering!F80)</f>
        <v/>
      </c>
      <c r="C85" s="60" t="str">
        <f>IF(Brukerregistrering!H80="","",Brukerregistrering!H80)</f>
        <v/>
      </c>
      <c r="D85" s="64">
        <f>IF(Brukerregistrering!$G80*Målinger!E82=0,0,Brukerregistrering!$G80*Målinger!E82)</f>
        <v>0</v>
      </c>
      <c r="E85" s="67">
        <f>IF(Brukerregistrering!$G80*Målinger!$K82=0,0,Brukerregistrering!$G80*Målinger!$K82)</f>
        <v>0</v>
      </c>
      <c r="F85" s="67">
        <f>IF(Brukerregistrering!$G80*Målinger!$V82=0,0,Brukerregistrering!$G80*Målinger!$V82)</f>
        <v>0</v>
      </c>
      <c r="G85" s="67">
        <f>IF(Brukerregistrering!$G80*Målinger!$AG82=0,0,Brukerregistrering!$G80*Målinger!$AG82)</f>
        <v>0</v>
      </c>
      <c r="H85" s="69">
        <f>IF(Brukerregistrering!$G80*Målinger!$AR82=0,0,Brukerregistrering!$G80*Målinger!$AR82)</f>
        <v>0</v>
      </c>
      <c r="I85" s="69"/>
      <c r="J85" s="69"/>
      <c r="K85" s="69"/>
      <c r="L85" s="69"/>
      <c r="M85" s="69"/>
      <c r="N85" s="69"/>
      <c r="O85" s="69"/>
      <c r="P85" s="69"/>
      <c r="Q85" s="69"/>
      <c r="R85" s="69"/>
      <c r="S85" s="69"/>
      <c r="T85" s="69"/>
      <c r="U85" s="69"/>
      <c r="V85" s="69"/>
      <c r="W85" s="69"/>
      <c r="X85" s="69"/>
      <c r="Y85" s="69"/>
      <c r="Z85" s="69"/>
      <c r="AA85" s="69"/>
      <c r="AB85" s="99"/>
      <c r="AC85" s="103"/>
      <c r="AD85" s="66"/>
      <c r="AE85" s="66"/>
      <c r="AF85" s="66"/>
      <c r="AG85" s="66"/>
      <c r="AH85" s="66"/>
      <c r="AI85" s="66"/>
      <c r="AJ85" s="66"/>
      <c r="AK85" s="66"/>
      <c r="AL85" s="66"/>
      <c r="AM85" s="66"/>
      <c r="AN85" s="66"/>
      <c r="AO85" s="66"/>
      <c r="AP85" s="66"/>
      <c r="AQ85" s="66"/>
      <c r="AR85" s="66"/>
      <c r="AS85" s="66"/>
      <c r="AT85" s="66"/>
      <c r="AU85" s="66"/>
      <c r="AV85" s="66"/>
      <c r="AW85" s="66"/>
      <c r="AX85" s="66"/>
      <c r="AY85" s="66"/>
      <c r="AZ85" s="65"/>
    </row>
    <row r="86" spans="1:52" ht="15.75" thickBot="1">
      <c r="A86" s="36" t="str">
        <f>IF(Brukerregistrering!C81="","",Brukerregistrering!C81)</f>
        <v/>
      </c>
      <c r="B86" s="22" t="str">
        <f>IF(Brukerregistrering!F81="","",Brukerregistrering!F81)</f>
        <v/>
      </c>
      <c r="C86" s="60" t="str">
        <f>IF(Brukerregistrering!H81="","",Brukerregistrering!H81)</f>
        <v/>
      </c>
      <c r="D86" s="64">
        <f>IF(Brukerregistrering!$G81*Målinger!E83=0,0,Brukerregistrering!$G81*Målinger!E83)</f>
        <v>0</v>
      </c>
      <c r="E86" s="67">
        <f>IF(Brukerregistrering!$G81*Målinger!$K83=0,0,Brukerregistrering!$G81*Målinger!$K83)</f>
        <v>0</v>
      </c>
      <c r="F86" s="67">
        <f>IF(Brukerregistrering!$G81*Målinger!$V83=0,0,Brukerregistrering!$G81*Målinger!$V83)</f>
        <v>0</v>
      </c>
      <c r="G86" s="67">
        <f>IF(Brukerregistrering!$G81*Målinger!$AG83=0,0,Brukerregistrering!$G81*Målinger!$AG83)</f>
        <v>0</v>
      </c>
      <c r="H86" s="69">
        <f>IF(Brukerregistrering!$G81*Målinger!$AR83=0,0,Brukerregistrering!$G81*Målinger!$AR83)</f>
        <v>0</v>
      </c>
      <c r="I86" s="69"/>
      <c r="J86" s="69"/>
      <c r="K86" s="69"/>
      <c r="L86" s="69"/>
      <c r="M86" s="69"/>
      <c r="N86" s="69"/>
      <c r="O86" s="69"/>
      <c r="P86" s="69"/>
      <c r="Q86" s="69"/>
      <c r="R86" s="69"/>
      <c r="S86" s="69"/>
      <c r="T86" s="69"/>
      <c r="U86" s="69"/>
      <c r="V86" s="69"/>
      <c r="W86" s="69"/>
      <c r="X86" s="69"/>
      <c r="Y86" s="69"/>
      <c r="Z86" s="69"/>
      <c r="AA86" s="69"/>
      <c r="AB86" s="99"/>
      <c r="AC86" s="103"/>
      <c r="AD86" s="66"/>
      <c r="AE86" s="66"/>
      <c r="AF86" s="66"/>
      <c r="AG86" s="66"/>
      <c r="AH86" s="66"/>
      <c r="AI86" s="66"/>
      <c r="AJ86" s="66"/>
      <c r="AK86" s="66"/>
      <c r="AL86" s="66"/>
      <c r="AM86" s="66"/>
      <c r="AN86" s="66"/>
      <c r="AO86" s="66"/>
      <c r="AP86" s="66"/>
      <c r="AQ86" s="66"/>
      <c r="AR86" s="66"/>
      <c r="AS86" s="66"/>
      <c r="AT86" s="66"/>
      <c r="AU86" s="66"/>
      <c r="AV86" s="66"/>
      <c r="AW86" s="66"/>
      <c r="AX86" s="66"/>
      <c r="AY86" s="66"/>
      <c r="AZ86" s="65"/>
    </row>
    <row r="87" spans="1:52" ht="15.75" thickBot="1">
      <c r="A87" s="36" t="str">
        <f>IF(Brukerregistrering!C82="","",Brukerregistrering!C82)</f>
        <v/>
      </c>
      <c r="B87" s="22" t="str">
        <f>IF(Brukerregistrering!F82="","",Brukerregistrering!F82)</f>
        <v/>
      </c>
      <c r="C87" s="60" t="str">
        <f>IF(Brukerregistrering!H82="","",Brukerregistrering!H82)</f>
        <v/>
      </c>
      <c r="D87" s="64">
        <f>IF(Brukerregistrering!$G82*Målinger!E84=0,0,Brukerregistrering!$G82*Målinger!E84)</f>
        <v>0</v>
      </c>
      <c r="E87" s="67">
        <f>IF(Brukerregistrering!$G82*Målinger!$K84=0,0,Brukerregistrering!$G82*Målinger!$K84)</f>
        <v>0</v>
      </c>
      <c r="F87" s="67">
        <f>IF(Brukerregistrering!$G82*Målinger!$V84=0,0,Brukerregistrering!$G82*Målinger!$V84)</f>
        <v>0</v>
      </c>
      <c r="G87" s="67">
        <f>IF(Brukerregistrering!$G82*Målinger!$AG84=0,0,Brukerregistrering!$G82*Målinger!$AG84)</f>
        <v>0</v>
      </c>
      <c r="H87" s="69">
        <f>IF(Brukerregistrering!$G82*Målinger!$AR84=0,0,Brukerregistrering!$G82*Målinger!$AR84)</f>
        <v>0</v>
      </c>
      <c r="I87" s="69"/>
      <c r="J87" s="69"/>
      <c r="K87" s="69"/>
      <c r="L87" s="69"/>
      <c r="M87" s="69"/>
      <c r="N87" s="69"/>
      <c r="O87" s="69"/>
      <c r="P87" s="69"/>
      <c r="Q87" s="69"/>
      <c r="R87" s="69"/>
      <c r="S87" s="69"/>
      <c r="T87" s="69"/>
      <c r="U87" s="69"/>
      <c r="V87" s="69"/>
      <c r="W87" s="69"/>
      <c r="X87" s="69"/>
      <c r="Y87" s="69"/>
      <c r="Z87" s="69"/>
      <c r="AA87" s="69"/>
      <c r="AB87" s="99"/>
      <c r="AC87" s="103"/>
      <c r="AD87" s="66"/>
      <c r="AE87" s="66"/>
      <c r="AF87" s="66"/>
      <c r="AG87" s="66"/>
      <c r="AH87" s="66"/>
      <c r="AI87" s="66"/>
      <c r="AJ87" s="66"/>
      <c r="AK87" s="66"/>
      <c r="AL87" s="66"/>
      <c r="AM87" s="66"/>
      <c r="AN87" s="66"/>
      <c r="AO87" s="66"/>
      <c r="AP87" s="66"/>
      <c r="AQ87" s="66"/>
      <c r="AR87" s="66"/>
      <c r="AS87" s="66"/>
      <c r="AT87" s="66"/>
      <c r="AU87" s="66"/>
      <c r="AV87" s="66"/>
      <c r="AW87" s="66"/>
      <c r="AX87" s="66"/>
      <c r="AY87" s="66"/>
      <c r="AZ87" s="65"/>
    </row>
    <row r="88" spans="1:52" ht="15.75" thickBot="1">
      <c r="A88" s="36" t="str">
        <f>IF(Brukerregistrering!C83="","",Brukerregistrering!C83)</f>
        <v/>
      </c>
      <c r="B88" s="22" t="str">
        <f>IF(Brukerregistrering!F83="","",Brukerregistrering!F83)</f>
        <v/>
      </c>
      <c r="C88" s="60" t="str">
        <f>IF(Brukerregistrering!H83="","",Brukerregistrering!H83)</f>
        <v/>
      </c>
      <c r="D88" s="64">
        <f>IF(Brukerregistrering!$G83*Målinger!E85=0,0,Brukerregistrering!$G83*Målinger!E85)</f>
        <v>0</v>
      </c>
      <c r="E88" s="67">
        <f>IF(Brukerregistrering!$G83*Målinger!$K85=0,0,Brukerregistrering!$G83*Målinger!$K85)</f>
        <v>0</v>
      </c>
      <c r="F88" s="67">
        <f>IF(Brukerregistrering!$G83*Målinger!$V85=0,0,Brukerregistrering!$G83*Målinger!$V85)</f>
        <v>0</v>
      </c>
      <c r="G88" s="67">
        <f>IF(Brukerregistrering!$G83*Målinger!$AG85=0,0,Brukerregistrering!$G83*Målinger!$AG85)</f>
        <v>0</v>
      </c>
      <c r="H88" s="69">
        <f>IF(Brukerregistrering!$G83*Målinger!$AR85=0,0,Brukerregistrering!$G83*Målinger!$AR85)</f>
        <v>0</v>
      </c>
      <c r="I88" s="69"/>
      <c r="J88" s="69"/>
      <c r="K88" s="69"/>
      <c r="L88" s="69"/>
      <c r="M88" s="69"/>
      <c r="N88" s="69"/>
      <c r="O88" s="69"/>
      <c r="P88" s="69"/>
      <c r="Q88" s="69"/>
      <c r="R88" s="69"/>
      <c r="S88" s="69"/>
      <c r="T88" s="69"/>
      <c r="U88" s="69"/>
      <c r="V88" s="69"/>
      <c r="W88" s="69"/>
      <c r="X88" s="69"/>
      <c r="Y88" s="69"/>
      <c r="Z88" s="69"/>
      <c r="AA88" s="69"/>
      <c r="AB88" s="99"/>
      <c r="AC88" s="103"/>
      <c r="AD88" s="66"/>
      <c r="AE88" s="66"/>
      <c r="AF88" s="66"/>
      <c r="AG88" s="66"/>
      <c r="AH88" s="66"/>
      <c r="AI88" s="66"/>
      <c r="AJ88" s="66"/>
      <c r="AK88" s="66"/>
      <c r="AL88" s="66"/>
      <c r="AM88" s="66"/>
      <c r="AN88" s="66"/>
      <c r="AO88" s="66"/>
      <c r="AP88" s="66"/>
      <c r="AQ88" s="66"/>
      <c r="AR88" s="66"/>
      <c r="AS88" s="66"/>
      <c r="AT88" s="66"/>
      <c r="AU88" s="66"/>
      <c r="AV88" s="66"/>
      <c r="AW88" s="66"/>
      <c r="AX88" s="66"/>
      <c r="AY88" s="66"/>
      <c r="AZ88" s="65"/>
    </row>
    <row r="89" spans="1:52" ht="15.75" thickBot="1">
      <c r="A89" s="36" t="str">
        <f>IF(Brukerregistrering!C84="","",Brukerregistrering!C84)</f>
        <v/>
      </c>
      <c r="B89" s="22" t="str">
        <f>IF(Brukerregistrering!F84="","",Brukerregistrering!F84)</f>
        <v/>
      </c>
      <c r="C89" s="60" t="str">
        <f>IF(Brukerregistrering!H84="","",Brukerregistrering!H84)</f>
        <v/>
      </c>
      <c r="D89" s="64">
        <f>IF(Brukerregistrering!$G84*Målinger!E86=0,0,Brukerregistrering!$G84*Målinger!E86)</f>
        <v>0</v>
      </c>
      <c r="E89" s="67">
        <f>IF(Brukerregistrering!$G84*Målinger!$K86=0,0,Brukerregistrering!$G84*Målinger!$K86)</f>
        <v>0</v>
      </c>
      <c r="F89" s="67">
        <f>IF(Brukerregistrering!$G84*Målinger!$V86=0,0,Brukerregistrering!$G84*Målinger!$V86)</f>
        <v>0</v>
      </c>
      <c r="G89" s="67">
        <f>IF(Brukerregistrering!$G84*Målinger!$AG86=0,0,Brukerregistrering!$G84*Målinger!$AG86)</f>
        <v>0</v>
      </c>
      <c r="H89" s="69">
        <f>IF(Brukerregistrering!$G84*Målinger!$AR86=0,0,Brukerregistrering!$G84*Målinger!$AR86)</f>
        <v>0</v>
      </c>
      <c r="I89" s="69"/>
      <c r="J89" s="69"/>
      <c r="K89" s="69"/>
      <c r="L89" s="69"/>
      <c r="M89" s="69"/>
      <c r="N89" s="69"/>
      <c r="O89" s="69"/>
      <c r="P89" s="69"/>
      <c r="Q89" s="69"/>
      <c r="R89" s="69"/>
      <c r="S89" s="69"/>
      <c r="T89" s="69"/>
      <c r="U89" s="69"/>
      <c r="V89" s="69"/>
      <c r="W89" s="69"/>
      <c r="X89" s="69"/>
      <c r="Y89" s="69"/>
      <c r="Z89" s="69"/>
      <c r="AA89" s="69"/>
      <c r="AB89" s="99"/>
      <c r="AC89" s="103"/>
      <c r="AD89" s="66"/>
      <c r="AE89" s="66"/>
      <c r="AF89" s="66"/>
      <c r="AG89" s="66"/>
      <c r="AH89" s="66"/>
      <c r="AI89" s="66"/>
      <c r="AJ89" s="66"/>
      <c r="AK89" s="66"/>
      <c r="AL89" s="66"/>
      <c r="AM89" s="66"/>
      <c r="AN89" s="66"/>
      <c r="AO89" s="66"/>
      <c r="AP89" s="66"/>
      <c r="AQ89" s="66"/>
      <c r="AR89" s="66"/>
      <c r="AS89" s="66"/>
      <c r="AT89" s="66"/>
      <c r="AU89" s="66"/>
      <c r="AV89" s="66"/>
      <c r="AW89" s="66"/>
      <c r="AX89" s="66"/>
      <c r="AY89" s="66"/>
      <c r="AZ89" s="65"/>
    </row>
    <row r="90" spans="1:52" ht="15.75" thickBot="1">
      <c r="A90" s="36" t="str">
        <f>IF(Brukerregistrering!C85="","",Brukerregistrering!C85)</f>
        <v/>
      </c>
      <c r="B90" s="22" t="str">
        <f>IF(Brukerregistrering!F85="","",Brukerregistrering!F85)</f>
        <v/>
      </c>
      <c r="C90" s="60" t="str">
        <f>IF(Brukerregistrering!H85="","",Brukerregistrering!H85)</f>
        <v/>
      </c>
      <c r="D90" s="64">
        <f>IF(Brukerregistrering!$G85*Målinger!E87=0,0,Brukerregistrering!$G85*Målinger!E87)</f>
        <v>0</v>
      </c>
      <c r="E90" s="67">
        <f>IF(Brukerregistrering!$G85*Målinger!$K87=0,0,Brukerregistrering!$G85*Målinger!$K87)</f>
        <v>0</v>
      </c>
      <c r="F90" s="67">
        <f>IF(Brukerregistrering!$G85*Målinger!$V87=0,0,Brukerregistrering!$G85*Målinger!$V87)</f>
        <v>0</v>
      </c>
      <c r="G90" s="67">
        <f>IF(Brukerregistrering!$G85*Målinger!$AG87=0,0,Brukerregistrering!$G85*Målinger!$AG87)</f>
        <v>0</v>
      </c>
      <c r="H90" s="69">
        <f>IF(Brukerregistrering!$G85*Målinger!$AR87=0,0,Brukerregistrering!$G85*Målinger!$AR87)</f>
        <v>0</v>
      </c>
      <c r="I90" s="69"/>
      <c r="J90" s="69"/>
      <c r="K90" s="69"/>
      <c r="L90" s="69"/>
      <c r="M90" s="69"/>
      <c r="N90" s="69"/>
      <c r="O90" s="69"/>
      <c r="P90" s="69"/>
      <c r="Q90" s="69"/>
      <c r="R90" s="69"/>
      <c r="S90" s="69"/>
      <c r="T90" s="69"/>
      <c r="U90" s="69"/>
      <c r="V90" s="69"/>
      <c r="W90" s="69"/>
      <c r="X90" s="69"/>
      <c r="Y90" s="69"/>
      <c r="Z90" s="69"/>
      <c r="AA90" s="69"/>
      <c r="AB90" s="99"/>
      <c r="AC90" s="103"/>
      <c r="AD90" s="66"/>
      <c r="AE90" s="66"/>
      <c r="AF90" s="66"/>
      <c r="AG90" s="66"/>
      <c r="AH90" s="66"/>
      <c r="AI90" s="66"/>
      <c r="AJ90" s="66"/>
      <c r="AK90" s="66"/>
      <c r="AL90" s="66"/>
      <c r="AM90" s="66"/>
      <c r="AN90" s="66"/>
      <c r="AO90" s="66"/>
      <c r="AP90" s="66"/>
      <c r="AQ90" s="66"/>
      <c r="AR90" s="66"/>
      <c r="AS90" s="66"/>
      <c r="AT90" s="66"/>
      <c r="AU90" s="66"/>
      <c r="AV90" s="66"/>
      <c r="AW90" s="66"/>
      <c r="AX90" s="66"/>
      <c r="AY90" s="66"/>
      <c r="AZ90" s="65"/>
    </row>
    <row r="91" spans="1:52" ht="15.75" thickBot="1">
      <c r="A91" s="36" t="str">
        <f>IF(Brukerregistrering!C86="","",Brukerregistrering!C86)</f>
        <v/>
      </c>
      <c r="B91" s="22" t="str">
        <f>IF(Brukerregistrering!F86="","",Brukerregistrering!F86)</f>
        <v/>
      </c>
      <c r="C91" s="60" t="str">
        <f>IF(Brukerregistrering!H86="","",Brukerregistrering!H86)</f>
        <v/>
      </c>
      <c r="D91" s="64">
        <f>IF(Brukerregistrering!$G86*Målinger!E88=0,0,Brukerregistrering!$G86*Målinger!E88)</f>
        <v>0</v>
      </c>
      <c r="E91" s="67">
        <f>IF(Brukerregistrering!$G86*Målinger!$K88=0,0,Brukerregistrering!$G86*Målinger!$K88)</f>
        <v>0</v>
      </c>
      <c r="F91" s="67">
        <f>IF(Brukerregistrering!$G86*Målinger!$V88=0,0,Brukerregistrering!$G86*Målinger!$V88)</f>
        <v>0</v>
      </c>
      <c r="G91" s="67">
        <f>IF(Brukerregistrering!$G86*Målinger!$AG88=0,0,Brukerregistrering!$G86*Målinger!$AG88)</f>
        <v>0</v>
      </c>
      <c r="H91" s="69">
        <f>IF(Brukerregistrering!$G86*Målinger!$AR88=0,0,Brukerregistrering!$G86*Målinger!$AR88)</f>
        <v>0</v>
      </c>
      <c r="I91" s="69"/>
      <c r="J91" s="69"/>
      <c r="K91" s="69"/>
      <c r="L91" s="69"/>
      <c r="M91" s="69"/>
      <c r="N91" s="69"/>
      <c r="O91" s="69"/>
      <c r="P91" s="69"/>
      <c r="Q91" s="69"/>
      <c r="R91" s="69"/>
      <c r="S91" s="69"/>
      <c r="T91" s="69"/>
      <c r="U91" s="69"/>
      <c r="V91" s="69"/>
      <c r="W91" s="69"/>
      <c r="X91" s="69"/>
      <c r="Y91" s="69"/>
      <c r="Z91" s="69"/>
      <c r="AA91" s="69"/>
      <c r="AB91" s="99"/>
      <c r="AC91" s="103"/>
      <c r="AD91" s="66"/>
      <c r="AE91" s="66"/>
      <c r="AF91" s="66"/>
      <c r="AG91" s="66"/>
      <c r="AH91" s="66"/>
      <c r="AI91" s="66"/>
      <c r="AJ91" s="66"/>
      <c r="AK91" s="66"/>
      <c r="AL91" s="66"/>
      <c r="AM91" s="66"/>
      <c r="AN91" s="66"/>
      <c r="AO91" s="66"/>
      <c r="AP91" s="66"/>
      <c r="AQ91" s="66"/>
      <c r="AR91" s="66"/>
      <c r="AS91" s="66"/>
      <c r="AT91" s="66"/>
      <c r="AU91" s="66"/>
      <c r="AV91" s="66"/>
      <c r="AW91" s="66"/>
      <c r="AX91" s="66"/>
      <c r="AY91" s="66"/>
      <c r="AZ91" s="65"/>
    </row>
    <row r="92" spans="1:52" ht="15.75" thickBot="1">
      <c r="A92" s="36" t="str">
        <f>IF(Brukerregistrering!C87="","",Brukerregistrering!C87)</f>
        <v/>
      </c>
      <c r="B92" s="22" t="str">
        <f>IF(Brukerregistrering!F87="","",Brukerregistrering!F87)</f>
        <v/>
      </c>
      <c r="C92" s="60" t="str">
        <f>IF(Brukerregistrering!H87="","",Brukerregistrering!H87)</f>
        <v/>
      </c>
      <c r="D92" s="64">
        <f>IF(Brukerregistrering!$G87*Målinger!E89=0,0,Brukerregistrering!$G87*Målinger!E89)</f>
        <v>0</v>
      </c>
      <c r="E92" s="67">
        <f>IF(Brukerregistrering!$G87*Målinger!$K89=0,0,Brukerregistrering!$G87*Målinger!$K89)</f>
        <v>0</v>
      </c>
      <c r="F92" s="67">
        <f>IF(Brukerregistrering!$G87*Målinger!$V89=0,0,Brukerregistrering!$G87*Målinger!$V89)</f>
        <v>0</v>
      </c>
      <c r="G92" s="67">
        <f>IF(Brukerregistrering!$G87*Målinger!$AG89=0,0,Brukerregistrering!$G87*Målinger!$AG89)</f>
        <v>0</v>
      </c>
      <c r="H92" s="69">
        <f>IF(Brukerregistrering!$G87*Målinger!$AR89=0,0,Brukerregistrering!$G87*Målinger!$AR89)</f>
        <v>0</v>
      </c>
      <c r="I92" s="69"/>
      <c r="J92" s="69"/>
      <c r="K92" s="69"/>
      <c r="L92" s="69"/>
      <c r="M92" s="69"/>
      <c r="N92" s="69"/>
      <c r="O92" s="69"/>
      <c r="P92" s="69"/>
      <c r="Q92" s="69"/>
      <c r="R92" s="69"/>
      <c r="S92" s="69"/>
      <c r="T92" s="69"/>
      <c r="U92" s="69"/>
      <c r="V92" s="69"/>
      <c r="W92" s="69"/>
      <c r="X92" s="69"/>
      <c r="Y92" s="69"/>
      <c r="Z92" s="69"/>
      <c r="AA92" s="69"/>
      <c r="AB92" s="99"/>
      <c r="AC92" s="103"/>
      <c r="AD92" s="66"/>
      <c r="AE92" s="66"/>
      <c r="AF92" s="66"/>
      <c r="AG92" s="66"/>
      <c r="AH92" s="66"/>
      <c r="AI92" s="66"/>
      <c r="AJ92" s="66"/>
      <c r="AK92" s="66"/>
      <c r="AL92" s="66"/>
      <c r="AM92" s="66"/>
      <c r="AN92" s="66"/>
      <c r="AO92" s="66"/>
      <c r="AP92" s="66"/>
      <c r="AQ92" s="66"/>
      <c r="AR92" s="66"/>
      <c r="AS92" s="66"/>
      <c r="AT92" s="66"/>
      <c r="AU92" s="66"/>
      <c r="AV92" s="66"/>
      <c r="AW92" s="66"/>
      <c r="AX92" s="66"/>
      <c r="AY92" s="66"/>
      <c r="AZ92" s="65"/>
    </row>
    <row r="93" spans="1:52" ht="15.75" thickBot="1">
      <c r="A93" s="36" t="str">
        <f>IF(Brukerregistrering!C88="","",Brukerregistrering!C88)</f>
        <v/>
      </c>
      <c r="B93" s="22" t="str">
        <f>IF(Brukerregistrering!F88="","",Brukerregistrering!F88)</f>
        <v/>
      </c>
      <c r="C93" s="60" t="str">
        <f>IF(Brukerregistrering!H88="","",Brukerregistrering!H88)</f>
        <v/>
      </c>
      <c r="D93" s="64">
        <f>IF(Brukerregistrering!$G88*Målinger!E90=0,0,Brukerregistrering!$G88*Målinger!E90)</f>
        <v>0</v>
      </c>
      <c r="E93" s="67">
        <f>IF(Brukerregistrering!$G88*Målinger!$K90=0,0,Brukerregistrering!$G88*Målinger!$K90)</f>
        <v>0</v>
      </c>
      <c r="F93" s="67">
        <f>IF(Brukerregistrering!$G88*Målinger!$V90=0,0,Brukerregistrering!$G88*Målinger!$V90)</f>
        <v>0</v>
      </c>
      <c r="G93" s="67">
        <f>IF(Brukerregistrering!$G88*Målinger!$AG90=0,0,Brukerregistrering!$G88*Målinger!$AG90)</f>
        <v>0</v>
      </c>
      <c r="H93" s="69">
        <f>IF(Brukerregistrering!$G88*Målinger!$AR90=0,0,Brukerregistrering!$G88*Målinger!$AR90)</f>
        <v>0</v>
      </c>
      <c r="I93" s="69"/>
      <c r="J93" s="69"/>
      <c r="K93" s="69"/>
      <c r="L93" s="69"/>
      <c r="M93" s="69"/>
      <c r="N93" s="69"/>
      <c r="O93" s="69"/>
      <c r="P93" s="69"/>
      <c r="Q93" s="69"/>
      <c r="R93" s="69"/>
      <c r="S93" s="69"/>
      <c r="T93" s="69"/>
      <c r="U93" s="69"/>
      <c r="V93" s="69"/>
      <c r="W93" s="69"/>
      <c r="X93" s="69"/>
      <c r="Y93" s="69"/>
      <c r="Z93" s="69"/>
      <c r="AA93" s="69"/>
      <c r="AB93" s="99"/>
      <c r="AC93" s="103"/>
      <c r="AD93" s="66"/>
      <c r="AE93" s="66"/>
      <c r="AF93" s="66"/>
      <c r="AG93" s="66"/>
      <c r="AH93" s="66"/>
      <c r="AI93" s="66"/>
      <c r="AJ93" s="66"/>
      <c r="AK93" s="66"/>
      <c r="AL93" s="66"/>
      <c r="AM93" s="66"/>
      <c r="AN93" s="66"/>
      <c r="AO93" s="66"/>
      <c r="AP93" s="66"/>
      <c r="AQ93" s="66"/>
      <c r="AR93" s="66"/>
      <c r="AS93" s="66"/>
      <c r="AT93" s="66"/>
      <c r="AU93" s="66"/>
      <c r="AV93" s="66"/>
      <c r="AW93" s="66"/>
      <c r="AX93" s="66"/>
      <c r="AY93" s="66"/>
      <c r="AZ93" s="65"/>
    </row>
    <row r="94" spans="1:52" ht="15.75" thickBot="1">
      <c r="A94" s="36" t="str">
        <f>IF(Brukerregistrering!C89="","",Brukerregistrering!C89)</f>
        <v/>
      </c>
      <c r="B94" s="22" t="str">
        <f>IF(Brukerregistrering!F89="","",Brukerregistrering!F89)</f>
        <v/>
      </c>
      <c r="C94" s="60" t="str">
        <f>IF(Brukerregistrering!H89="","",Brukerregistrering!H89)</f>
        <v/>
      </c>
      <c r="D94" s="64">
        <f>IF(Brukerregistrering!$G89*Målinger!E91=0,0,Brukerregistrering!$G89*Målinger!E91)</f>
        <v>0</v>
      </c>
      <c r="E94" s="67">
        <f>IF(Brukerregistrering!$G89*Målinger!$K91=0,0,Brukerregistrering!$G89*Målinger!$K91)</f>
        <v>0</v>
      </c>
      <c r="F94" s="67">
        <f>IF(Brukerregistrering!$G89*Målinger!$V91=0,0,Brukerregistrering!$G89*Målinger!$V91)</f>
        <v>0</v>
      </c>
      <c r="G94" s="67">
        <f>IF(Brukerregistrering!$G89*Målinger!$AG91=0,0,Brukerregistrering!$G89*Målinger!$AG91)</f>
        <v>0</v>
      </c>
      <c r="H94" s="69">
        <f>IF(Brukerregistrering!$G89*Målinger!$AR91=0,0,Brukerregistrering!$G89*Målinger!$AR91)</f>
        <v>0</v>
      </c>
      <c r="I94" s="69"/>
      <c r="J94" s="69"/>
      <c r="K94" s="69"/>
      <c r="L94" s="69"/>
      <c r="M94" s="69"/>
      <c r="N94" s="69"/>
      <c r="O94" s="69"/>
      <c r="P94" s="69"/>
      <c r="Q94" s="69"/>
      <c r="R94" s="69"/>
      <c r="S94" s="69"/>
      <c r="T94" s="69"/>
      <c r="U94" s="69"/>
      <c r="V94" s="69"/>
      <c r="W94" s="69"/>
      <c r="X94" s="69"/>
      <c r="Y94" s="69"/>
      <c r="Z94" s="69"/>
      <c r="AA94" s="69"/>
      <c r="AB94" s="99"/>
      <c r="AC94" s="103"/>
      <c r="AD94" s="66"/>
      <c r="AE94" s="66"/>
      <c r="AF94" s="66"/>
      <c r="AG94" s="66"/>
      <c r="AH94" s="66"/>
      <c r="AI94" s="66"/>
      <c r="AJ94" s="66"/>
      <c r="AK94" s="66"/>
      <c r="AL94" s="66"/>
      <c r="AM94" s="66"/>
      <c r="AN94" s="66"/>
      <c r="AO94" s="66"/>
      <c r="AP94" s="66"/>
      <c r="AQ94" s="66"/>
      <c r="AR94" s="66"/>
      <c r="AS94" s="66"/>
      <c r="AT94" s="66"/>
      <c r="AU94" s="66"/>
      <c r="AV94" s="66"/>
      <c r="AW94" s="66"/>
      <c r="AX94" s="66"/>
      <c r="AY94" s="66"/>
      <c r="AZ94" s="65"/>
    </row>
    <row r="95" spans="1:52" ht="15.75" thickBot="1">
      <c r="A95" s="36" t="str">
        <f>IF(Brukerregistrering!C90="","",Brukerregistrering!C90)</f>
        <v/>
      </c>
      <c r="B95" s="22" t="str">
        <f>IF(Brukerregistrering!F90="","",Brukerregistrering!F90)</f>
        <v/>
      </c>
      <c r="C95" s="60" t="str">
        <f>IF(Brukerregistrering!H90="","",Brukerregistrering!H90)</f>
        <v/>
      </c>
      <c r="D95" s="64">
        <f>IF(Brukerregistrering!$G90*Målinger!E92=0,0,Brukerregistrering!$G90*Målinger!E92)</f>
        <v>0</v>
      </c>
      <c r="E95" s="67">
        <f>IF(Brukerregistrering!$G90*Målinger!$K92=0,0,Brukerregistrering!$G90*Målinger!$K92)</f>
        <v>0</v>
      </c>
      <c r="F95" s="67">
        <f>IF(Brukerregistrering!$G90*Målinger!$V92=0,0,Brukerregistrering!$G90*Målinger!$V92)</f>
        <v>0</v>
      </c>
      <c r="G95" s="67">
        <f>IF(Brukerregistrering!$G90*Målinger!$AG92=0,0,Brukerregistrering!$G90*Målinger!$AG92)</f>
        <v>0</v>
      </c>
      <c r="H95" s="69">
        <f>IF(Brukerregistrering!$G90*Målinger!$AR92=0,0,Brukerregistrering!$G90*Målinger!$AR92)</f>
        <v>0</v>
      </c>
      <c r="I95" s="69"/>
      <c r="J95" s="69"/>
      <c r="K95" s="69"/>
      <c r="L95" s="69"/>
      <c r="M95" s="69"/>
      <c r="N95" s="69"/>
      <c r="O95" s="69"/>
      <c r="P95" s="69"/>
      <c r="Q95" s="69"/>
      <c r="R95" s="69"/>
      <c r="S95" s="69"/>
      <c r="T95" s="69"/>
      <c r="U95" s="69"/>
      <c r="V95" s="69"/>
      <c r="W95" s="69"/>
      <c r="X95" s="69"/>
      <c r="Y95" s="69"/>
      <c r="Z95" s="69"/>
      <c r="AA95" s="69"/>
      <c r="AB95" s="99"/>
      <c r="AC95" s="103"/>
      <c r="AD95" s="66"/>
      <c r="AE95" s="66"/>
      <c r="AF95" s="66"/>
      <c r="AG95" s="66"/>
      <c r="AH95" s="66"/>
      <c r="AI95" s="66"/>
      <c r="AJ95" s="66"/>
      <c r="AK95" s="66"/>
      <c r="AL95" s="66"/>
      <c r="AM95" s="66"/>
      <c r="AN95" s="66"/>
      <c r="AO95" s="66"/>
      <c r="AP95" s="66"/>
      <c r="AQ95" s="66"/>
      <c r="AR95" s="66"/>
      <c r="AS95" s="66"/>
      <c r="AT95" s="66"/>
      <c r="AU95" s="66"/>
      <c r="AV95" s="66"/>
      <c r="AW95" s="66"/>
      <c r="AX95" s="66"/>
      <c r="AY95" s="66"/>
      <c r="AZ95" s="65"/>
    </row>
    <row r="96" spans="1:52" ht="15.75" thickBot="1">
      <c r="A96" s="36" t="str">
        <f>IF(Brukerregistrering!C91="","",Brukerregistrering!C91)</f>
        <v/>
      </c>
      <c r="B96" s="22" t="str">
        <f>IF(Brukerregistrering!F91="","",Brukerregistrering!F91)</f>
        <v/>
      </c>
      <c r="C96" s="60" t="str">
        <f>IF(Brukerregistrering!H91="","",Brukerregistrering!H91)</f>
        <v/>
      </c>
      <c r="D96" s="64">
        <f>IF(Brukerregistrering!$G91*Målinger!E93=0,0,Brukerregistrering!$G91*Målinger!E93)</f>
        <v>0</v>
      </c>
      <c r="E96" s="67">
        <f>IF(Brukerregistrering!$G91*Målinger!$K93=0,0,Brukerregistrering!$G91*Målinger!$K93)</f>
        <v>0</v>
      </c>
      <c r="F96" s="67">
        <f>IF(Brukerregistrering!$G91*Målinger!$V93=0,0,Brukerregistrering!$G91*Målinger!$V93)</f>
        <v>0</v>
      </c>
      <c r="G96" s="67">
        <f>IF(Brukerregistrering!$G91*Målinger!$AG93=0,0,Brukerregistrering!$G91*Målinger!$AG93)</f>
        <v>0</v>
      </c>
      <c r="H96" s="69">
        <f>IF(Brukerregistrering!$G91*Målinger!$AR93=0,0,Brukerregistrering!$G91*Målinger!$AR93)</f>
        <v>0</v>
      </c>
      <c r="I96" s="69"/>
      <c r="J96" s="69"/>
      <c r="K96" s="69"/>
      <c r="L96" s="69"/>
      <c r="M96" s="69"/>
      <c r="N96" s="69"/>
      <c r="O96" s="69"/>
      <c r="P96" s="69"/>
      <c r="Q96" s="69"/>
      <c r="R96" s="69"/>
      <c r="S96" s="69"/>
      <c r="T96" s="69"/>
      <c r="U96" s="69"/>
      <c r="V96" s="69"/>
      <c r="W96" s="69"/>
      <c r="X96" s="69"/>
      <c r="Y96" s="69"/>
      <c r="Z96" s="69"/>
      <c r="AA96" s="69"/>
      <c r="AB96" s="99"/>
      <c r="AC96" s="103"/>
      <c r="AD96" s="66"/>
      <c r="AE96" s="66"/>
      <c r="AF96" s="66"/>
      <c r="AG96" s="66"/>
      <c r="AH96" s="66"/>
      <c r="AI96" s="66"/>
      <c r="AJ96" s="66"/>
      <c r="AK96" s="66"/>
      <c r="AL96" s="66"/>
      <c r="AM96" s="66"/>
      <c r="AN96" s="66"/>
      <c r="AO96" s="66"/>
      <c r="AP96" s="66"/>
      <c r="AQ96" s="66"/>
      <c r="AR96" s="66"/>
      <c r="AS96" s="66"/>
      <c r="AT96" s="66"/>
      <c r="AU96" s="66"/>
      <c r="AV96" s="66"/>
      <c r="AW96" s="66"/>
      <c r="AX96" s="66"/>
      <c r="AY96" s="66"/>
      <c r="AZ96" s="65"/>
    </row>
    <row r="97" spans="1:52" ht="15.75" thickBot="1">
      <c r="A97" s="36" t="str">
        <f>IF(Brukerregistrering!C92="","",Brukerregistrering!C92)</f>
        <v/>
      </c>
      <c r="B97" s="22" t="str">
        <f>IF(Brukerregistrering!F92="","",Brukerregistrering!F92)</f>
        <v/>
      </c>
      <c r="C97" s="60" t="str">
        <f>IF(Brukerregistrering!H92="","",Brukerregistrering!H92)</f>
        <v/>
      </c>
      <c r="D97" s="64">
        <f>IF(Brukerregistrering!$G92*Målinger!E94=0,0,Brukerregistrering!$G92*Målinger!E94)</f>
        <v>0</v>
      </c>
      <c r="E97" s="67">
        <f>IF(Brukerregistrering!$G92*Målinger!$K94=0,0,Brukerregistrering!$G92*Målinger!$K94)</f>
        <v>0</v>
      </c>
      <c r="F97" s="67">
        <f>IF(Brukerregistrering!$G92*Målinger!$V94=0,0,Brukerregistrering!$G92*Målinger!$V94)</f>
        <v>0</v>
      </c>
      <c r="G97" s="67">
        <f>IF(Brukerregistrering!$G92*Målinger!$AG94=0,0,Brukerregistrering!$G92*Målinger!$AG94)</f>
        <v>0</v>
      </c>
      <c r="H97" s="69">
        <f>IF(Brukerregistrering!$G92*Målinger!$AR94=0,0,Brukerregistrering!$G92*Målinger!$AR94)</f>
        <v>0</v>
      </c>
      <c r="I97" s="69"/>
      <c r="J97" s="69"/>
      <c r="K97" s="69"/>
      <c r="L97" s="69"/>
      <c r="M97" s="69"/>
      <c r="N97" s="69"/>
      <c r="O97" s="69"/>
      <c r="P97" s="69"/>
      <c r="Q97" s="69"/>
      <c r="R97" s="69"/>
      <c r="S97" s="69"/>
      <c r="T97" s="69"/>
      <c r="U97" s="69"/>
      <c r="V97" s="69"/>
      <c r="W97" s="69"/>
      <c r="X97" s="69"/>
      <c r="Y97" s="69"/>
      <c r="Z97" s="69"/>
      <c r="AA97" s="69"/>
      <c r="AB97" s="99"/>
      <c r="AC97" s="103"/>
      <c r="AD97" s="66"/>
      <c r="AE97" s="66"/>
      <c r="AF97" s="66"/>
      <c r="AG97" s="66"/>
      <c r="AH97" s="66"/>
      <c r="AI97" s="66"/>
      <c r="AJ97" s="66"/>
      <c r="AK97" s="66"/>
      <c r="AL97" s="66"/>
      <c r="AM97" s="66"/>
      <c r="AN97" s="66"/>
      <c r="AO97" s="66"/>
      <c r="AP97" s="66"/>
      <c r="AQ97" s="66"/>
      <c r="AR97" s="66"/>
      <c r="AS97" s="66"/>
      <c r="AT97" s="66"/>
      <c r="AU97" s="66"/>
      <c r="AV97" s="66"/>
      <c r="AW97" s="66"/>
      <c r="AX97" s="66"/>
      <c r="AY97" s="66"/>
      <c r="AZ97" s="65"/>
    </row>
    <row r="98" spans="1:52" ht="15.75" thickBot="1">
      <c r="A98" s="36" t="str">
        <f>IF(Brukerregistrering!C93="","",Brukerregistrering!C93)</f>
        <v/>
      </c>
      <c r="B98" s="22" t="str">
        <f>IF(Brukerregistrering!F93="","",Brukerregistrering!F93)</f>
        <v/>
      </c>
      <c r="C98" s="60" t="str">
        <f>IF(Brukerregistrering!H93="","",Brukerregistrering!H93)</f>
        <v/>
      </c>
      <c r="D98" s="64">
        <f>IF(Brukerregistrering!$G93*Målinger!E95=0,0,Brukerregistrering!$G93*Målinger!E95)</f>
        <v>0</v>
      </c>
      <c r="E98" s="67">
        <f>IF(Brukerregistrering!$G93*Målinger!$K95=0,0,Brukerregistrering!$G93*Målinger!$K95)</f>
        <v>0</v>
      </c>
      <c r="F98" s="67">
        <f>IF(Brukerregistrering!$G93*Målinger!$V95=0,0,Brukerregistrering!$G93*Målinger!$V95)</f>
        <v>0</v>
      </c>
      <c r="G98" s="67">
        <f>IF(Brukerregistrering!$G93*Målinger!$AG95=0,0,Brukerregistrering!$G93*Målinger!$AG95)</f>
        <v>0</v>
      </c>
      <c r="H98" s="69">
        <f>IF(Brukerregistrering!$G93*Målinger!$AR95=0,0,Brukerregistrering!$G93*Målinger!$AR95)</f>
        <v>0</v>
      </c>
      <c r="I98" s="69"/>
      <c r="J98" s="69"/>
      <c r="K98" s="69"/>
      <c r="L98" s="69"/>
      <c r="M98" s="69"/>
      <c r="N98" s="69"/>
      <c r="O98" s="69"/>
      <c r="P98" s="69"/>
      <c r="Q98" s="69"/>
      <c r="R98" s="69"/>
      <c r="S98" s="69"/>
      <c r="T98" s="69"/>
      <c r="U98" s="69"/>
      <c r="V98" s="69"/>
      <c r="W98" s="69"/>
      <c r="X98" s="69"/>
      <c r="Y98" s="69"/>
      <c r="Z98" s="69"/>
      <c r="AA98" s="69"/>
      <c r="AB98" s="99"/>
      <c r="AC98" s="103"/>
      <c r="AD98" s="66"/>
      <c r="AE98" s="66"/>
      <c r="AF98" s="66"/>
      <c r="AG98" s="66"/>
      <c r="AH98" s="66"/>
      <c r="AI98" s="66"/>
      <c r="AJ98" s="66"/>
      <c r="AK98" s="66"/>
      <c r="AL98" s="66"/>
      <c r="AM98" s="66"/>
      <c r="AN98" s="66"/>
      <c r="AO98" s="66"/>
      <c r="AP98" s="66"/>
      <c r="AQ98" s="66"/>
      <c r="AR98" s="66"/>
      <c r="AS98" s="66"/>
      <c r="AT98" s="66"/>
      <c r="AU98" s="66"/>
      <c r="AV98" s="66"/>
      <c r="AW98" s="66"/>
      <c r="AX98" s="66"/>
      <c r="AY98" s="66"/>
      <c r="AZ98" s="65"/>
    </row>
    <row r="99" spans="1:52" ht="15.75" thickBot="1">
      <c r="A99" s="36" t="str">
        <f>IF(Brukerregistrering!C94="","",Brukerregistrering!C94)</f>
        <v/>
      </c>
      <c r="B99" s="22" t="str">
        <f>IF(Brukerregistrering!F94="","",Brukerregistrering!F94)</f>
        <v/>
      </c>
      <c r="C99" s="60" t="str">
        <f>IF(Brukerregistrering!H94="","",Brukerregistrering!H94)</f>
        <v/>
      </c>
      <c r="D99" s="64">
        <f>IF(Brukerregistrering!$G94*Målinger!E96=0,0,Brukerregistrering!$G94*Målinger!E96)</f>
        <v>0</v>
      </c>
      <c r="E99" s="67">
        <f>IF(Brukerregistrering!$G94*Målinger!$K96=0,0,Brukerregistrering!$G94*Målinger!$K96)</f>
        <v>0</v>
      </c>
      <c r="F99" s="67">
        <f>IF(Brukerregistrering!$G94*Målinger!$V96=0,0,Brukerregistrering!$G94*Målinger!$V96)</f>
        <v>0</v>
      </c>
      <c r="G99" s="67">
        <f>IF(Brukerregistrering!$G94*Målinger!$AG96=0,0,Brukerregistrering!$G94*Målinger!$AG96)</f>
        <v>0</v>
      </c>
      <c r="H99" s="69">
        <f>IF(Brukerregistrering!$G94*Målinger!$AR96=0,0,Brukerregistrering!$G94*Målinger!$AR96)</f>
        <v>0</v>
      </c>
      <c r="I99" s="69"/>
      <c r="J99" s="69"/>
      <c r="K99" s="69"/>
      <c r="L99" s="69"/>
      <c r="M99" s="69"/>
      <c r="N99" s="69"/>
      <c r="O99" s="69"/>
      <c r="P99" s="69"/>
      <c r="Q99" s="69"/>
      <c r="R99" s="69"/>
      <c r="S99" s="69"/>
      <c r="T99" s="69"/>
      <c r="U99" s="69"/>
      <c r="V99" s="69"/>
      <c r="W99" s="69"/>
      <c r="X99" s="69"/>
      <c r="Y99" s="69"/>
      <c r="Z99" s="69"/>
      <c r="AA99" s="69"/>
      <c r="AB99" s="99"/>
      <c r="AC99" s="103"/>
      <c r="AD99" s="66"/>
      <c r="AE99" s="66"/>
      <c r="AF99" s="66"/>
      <c r="AG99" s="66"/>
      <c r="AH99" s="66"/>
      <c r="AI99" s="66"/>
      <c r="AJ99" s="66"/>
      <c r="AK99" s="66"/>
      <c r="AL99" s="66"/>
      <c r="AM99" s="66"/>
      <c r="AN99" s="66"/>
      <c r="AO99" s="66"/>
      <c r="AP99" s="66"/>
      <c r="AQ99" s="66"/>
      <c r="AR99" s="66"/>
      <c r="AS99" s="66"/>
      <c r="AT99" s="66"/>
      <c r="AU99" s="66"/>
      <c r="AV99" s="66"/>
      <c r="AW99" s="66"/>
      <c r="AX99" s="66"/>
      <c r="AY99" s="66"/>
      <c r="AZ99" s="65"/>
    </row>
    <row r="100" spans="1:52" ht="15.75" thickBot="1">
      <c r="A100" s="36" t="str">
        <f>IF(Brukerregistrering!C95="","",Brukerregistrering!C95)</f>
        <v/>
      </c>
      <c r="B100" s="22" t="str">
        <f>IF(Brukerregistrering!F95="","",Brukerregistrering!F95)</f>
        <v/>
      </c>
      <c r="C100" s="60" t="str">
        <f>IF(Brukerregistrering!H95="","",Brukerregistrering!H95)</f>
        <v/>
      </c>
      <c r="D100" s="64">
        <f>IF(Brukerregistrering!$G95*Målinger!E97=0,0,Brukerregistrering!$G95*Målinger!E97)</f>
        <v>0</v>
      </c>
      <c r="E100" s="67">
        <f>IF(Brukerregistrering!$G95*Målinger!$K97=0,0,Brukerregistrering!$G95*Målinger!$K97)</f>
        <v>0</v>
      </c>
      <c r="F100" s="67">
        <f>IF(Brukerregistrering!$G95*Målinger!$V97=0,0,Brukerregistrering!$G95*Målinger!$V97)</f>
        <v>0</v>
      </c>
      <c r="G100" s="67">
        <f>IF(Brukerregistrering!$G95*Målinger!$AG97=0,0,Brukerregistrering!$G95*Målinger!$AG97)</f>
        <v>0</v>
      </c>
      <c r="H100" s="69">
        <f>IF(Brukerregistrering!$G95*Målinger!$AR97=0,0,Brukerregistrering!$G95*Målinger!$AR97)</f>
        <v>0</v>
      </c>
      <c r="I100" s="69"/>
      <c r="J100" s="69"/>
      <c r="K100" s="69"/>
      <c r="L100" s="69"/>
      <c r="M100" s="69"/>
      <c r="N100" s="69"/>
      <c r="O100" s="69"/>
      <c r="P100" s="69"/>
      <c r="Q100" s="69"/>
      <c r="R100" s="69"/>
      <c r="S100" s="69"/>
      <c r="T100" s="69"/>
      <c r="U100" s="69"/>
      <c r="V100" s="69"/>
      <c r="W100" s="69"/>
      <c r="X100" s="69"/>
      <c r="Y100" s="69"/>
      <c r="Z100" s="69"/>
      <c r="AA100" s="69"/>
      <c r="AB100" s="99"/>
      <c r="AC100" s="103"/>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5"/>
    </row>
    <row r="101" spans="1:52" ht="15.75" thickBot="1">
      <c r="A101" s="36" t="str">
        <f>IF(Brukerregistrering!C96="","",Brukerregistrering!C96)</f>
        <v/>
      </c>
      <c r="B101" s="22" t="str">
        <f>IF(Brukerregistrering!F96="","",Brukerregistrering!F96)</f>
        <v/>
      </c>
      <c r="C101" s="60" t="str">
        <f>IF(Brukerregistrering!H96="","",Brukerregistrering!H96)</f>
        <v/>
      </c>
      <c r="D101" s="64">
        <f>IF(Brukerregistrering!$G96*Målinger!E98=0,0,Brukerregistrering!$G96*Målinger!E98)</f>
        <v>0</v>
      </c>
      <c r="E101" s="67">
        <f>IF(Brukerregistrering!$G96*Målinger!$K98=0,0,Brukerregistrering!$G96*Målinger!$K98)</f>
        <v>0</v>
      </c>
      <c r="F101" s="67">
        <f>IF(Brukerregistrering!$G96*Målinger!$V98=0,0,Brukerregistrering!$G96*Målinger!$V98)</f>
        <v>0</v>
      </c>
      <c r="G101" s="67">
        <f>IF(Brukerregistrering!$G96*Målinger!$AG98=0,0,Brukerregistrering!$G96*Målinger!$AG98)</f>
        <v>0</v>
      </c>
      <c r="H101" s="69">
        <f>IF(Brukerregistrering!$G96*Målinger!$AR98=0,0,Brukerregistrering!$G96*Målinger!$AR98)</f>
        <v>0</v>
      </c>
      <c r="I101" s="69"/>
      <c r="J101" s="69"/>
      <c r="K101" s="69"/>
      <c r="L101" s="69"/>
      <c r="M101" s="69"/>
      <c r="N101" s="69"/>
      <c r="O101" s="69"/>
      <c r="P101" s="69"/>
      <c r="Q101" s="69"/>
      <c r="R101" s="69"/>
      <c r="S101" s="69"/>
      <c r="T101" s="69"/>
      <c r="U101" s="69"/>
      <c r="V101" s="69"/>
      <c r="W101" s="69"/>
      <c r="X101" s="69"/>
      <c r="Y101" s="69"/>
      <c r="Z101" s="69"/>
      <c r="AA101" s="69"/>
      <c r="AB101" s="99"/>
      <c r="AC101" s="103"/>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5"/>
    </row>
    <row r="102" spans="1:52" ht="15.75" thickBot="1">
      <c r="A102" s="36" t="str">
        <f>IF(Brukerregistrering!C97="","",Brukerregistrering!C97)</f>
        <v/>
      </c>
      <c r="B102" s="22" t="str">
        <f>IF(Brukerregistrering!F97="","",Brukerregistrering!F97)</f>
        <v/>
      </c>
      <c r="C102" s="60" t="str">
        <f>IF(Brukerregistrering!H97="","",Brukerregistrering!H97)</f>
        <v/>
      </c>
      <c r="D102" s="64">
        <f>IF(Brukerregistrering!$G97*Målinger!E99=0,0,Brukerregistrering!$G97*Målinger!E99)</f>
        <v>0</v>
      </c>
      <c r="E102" s="67">
        <f>IF(Brukerregistrering!$G97*Målinger!$K99=0,0,Brukerregistrering!$G97*Målinger!$K99)</f>
        <v>0</v>
      </c>
      <c r="F102" s="67">
        <f>IF(Brukerregistrering!$G97*Målinger!$V99=0,0,Brukerregistrering!$G97*Målinger!$V99)</f>
        <v>0</v>
      </c>
      <c r="G102" s="67">
        <f>IF(Brukerregistrering!$G97*Målinger!$AG99=0,0,Brukerregistrering!$G97*Målinger!$AG99)</f>
        <v>0</v>
      </c>
      <c r="H102" s="69">
        <f>IF(Brukerregistrering!$G97*Målinger!$AR99=0,0,Brukerregistrering!$G97*Målinger!$AR99)</f>
        <v>0</v>
      </c>
      <c r="I102" s="69"/>
      <c r="J102" s="69"/>
      <c r="K102" s="69"/>
      <c r="L102" s="69"/>
      <c r="M102" s="69"/>
      <c r="N102" s="69"/>
      <c r="O102" s="69"/>
      <c r="P102" s="69"/>
      <c r="Q102" s="69"/>
      <c r="R102" s="69"/>
      <c r="S102" s="69"/>
      <c r="T102" s="69"/>
      <c r="U102" s="69"/>
      <c r="V102" s="69"/>
      <c r="W102" s="69"/>
      <c r="X102" s="69"/>
      <c r="Y102" s="69"/>
      <c r="Z102" s="69"/>
      <c r="AA102" s="69"/>
      <c r="AB102" s="99"/>
      <c r="AC102" s="103"/>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5"/>
    </row>
    <row r="103" spans="1:52" ht="15.75" thickBot="1">
      <c r="A103" s="36" t="str">
        <f>IF(Brukerregistrering!C98="","",Brukerregistrering!C98)</f>
        <v/>
      </c>
      <c r="B103" s="22" t="str">
        <f>IF(Brukerregistrering!F98="","",Brukerregistrering!F98)</f>
        <v/>
      </c>
      <c r="C103" s="60" t="str">
        <f>IF(Brukerregistrering!H98="","",Brukerregistrering!H98)</f>
        <v/>
      </c>
      <c r="D103" s="64">
        <f>IF(Brukerregistrering!$G98*Målinger!E100=0,0,Brukerregistrering!$G98*Målinger!E100)</f>
        <v>0</v>
      </c>
      <c r="E103" s="67">
        <f>IF(Brukerregistrering!$G98*Målinger!$K100=0,0,Brukerregistrering!$G98*Målinger!$K100)</f>
        <v>0</v>
      </c>
      <c r="F103" s="67">
        <f>IF(Brukerregistrering!$G98*Målinger!$V100=0,0,Brukerregistrering!$G98*Målinger!$V100)</f>
        <v>0</v>
      </c>
      <c r="G103" s="67">
        <f>IF(Brukerregistrering!$G98*Målinger!$AG100=0,0,Brukerregistrering!$G98*Målinger!$AG100)</f>
        <v>0</v>
      </c>
      <c r="H103" s="69">
        <f>IF(Brukerregistrering!$G98*Målinger!$AR100=0,0,Brukerregistrering!$G98*Målinger!$AR100)</f>
        <v>0</v>
      </c>
      <c r="I103" s="69"/>
      <c r="J103" s="69"/>
      <c r="K103" s="69"/>
      <c r="L103" s="69"/>
      <c r="M103" s="69"/>
      <c r="N103" s="69"/>
      <c r="O103" s="69"/>
      <c r="P103" s="69"/>
      <c r="Q103" s="69"/>
      <c r="R103" s="69"/>
      <c r="S103" s="69"/>
      <c r="T103" s="69"/>
      <c r="U103" s="69"/>
      <c r="V103" s="69"/>
      <c r="W103" s="69"/>
      <c r="X103" s="69"/>
      <c r="Y103" s="69"/>
      <c r="Z103" s="69"/>
      <c r="AA103" s="69"/>
      <c r="AB103" s="99"/>
      <c r="AC103" s="103"/>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5"/>
    </row>
    <row r="104" spans="1:52" ht="15.75" thickBot="1">
      <c r="A104" s="36" t="str">
        <f>IF(Brukerregistrering!C99="","",Brukerregistrering!C99)</f>
        <v/>
      </c>
      <c r="B104" s="22" t="str">
        <f>IF(Brukerregistrering!F99="","",Brukerregistrering!F99)</f>
        <v/>
      </c>
      <c r="C104" s="60" t="str">
        <f>IF(Brukerregistrering!H99="","",Brukerregistrering!H99)</f>
        <v/>
      </c>
      <c r="D104" s="64">
        <f>IF(Brukerregistrering!$G99*Målinger!E101=0,0,Brukerregistrering!$G99*Målinger!E101)</f>
        <v>0</v>
      </c>
      <c r="E104" s="67">
        <f>IF(Brukerregistrering!$G99*Målinger!$K101=0,0,Brukerregistrering!$G99*Målinger!$K101)</f>
        <v>0</v>
      </c>
      <c r="F104" s="67">
        <f>IF(Brukerregistrering!$G99*Målinger!$V101=0,0,Brukerregistrering!$G99*Målinger!$V101)</f>
        <v>0</v>
      </c>
      <c r="G104" s="67">
        <f>IF(Brukerregistrering!$G99*Målinger!$AG101=0,0,Brukerregistrering!$G99*Målinger!$AG101)</f>
        <v>0</v>
      </c>
      <c r="H104" s="69">
        <f>IF(Brukerregistrering!$G99*Målinger!$AR101=0,0,Brukerregistrering!$G99*Målinger!$AR101)</f>
        <v>0</v>
      </c>
      <c r="I104" s="69"/>
      <c r="J104" s="69"/>
      <c r="K104" s="69"/>
      <c r="L104" s="69"/>
      <c r="M104" s="69"/>
      <c r="N104" s="69"/>
      <c r="O104" s="69"/>
      <c r="P104" s="69"/>
      <c r="Q104" s="69"/>
      <c r="R104" s="69"/>
      <c r="S104" s="69"/>
      <c r="T104" s="69"/>
      <c r="U104" s="69"/>
      <c r="V104" s="69"/>
      <c r="W104" s="69"/>
      <c r="X104" s="69"/>
      <c r="Y104" s="69"/>
      <c r="Z104" s="69"/>
      <c r="AA104" s="69"/>
      <c r="AB104" s="99"/>
      <c r="AC104" s="103"/>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5"/>
    </row>
    <row r="105" spans="1:52" ht="15.75" thickBot="1">
      <c r="A105" s="36" t="str">
        <f>IF(Brukerregistrering!C100="","",Brukerregistrering!C100)</f>
        <v/>
      </c>
      <c r="B105" s="22" t="str">
        <f>IF(Brukerregistrering!F100="","",Brukerregistrering!F100)</f>
        <v/>
      </c>
      <c r="C105" s="60" t="str">
        <f>IF(Brukerregistrering!H100="","",Brukerregistrering!H100)</f>
        <v/>
      </c>
      <c r="D105" s="64">
        <f>IF(Brukerregistrering!$G100*Målinger!E102=0,0,Brukerregistrering!$G100*Målinger!E102)</f>
        <v>0</v>
      </c>
      <c r="E105" s="67">
        <f>IF(Brukerregistrering!$G100*Målinger!$K102=0,0,Brukerregistrering!$G100*Målinger!$K102)</f>
        <v>0</v>
      </c>
      <c r="F105" s="67">
        <f>IF(Brukerregistrering!$G100*Målinger!$V102=0,0,Brukerregistrering!$G100*Målinger!$V102)</f>
        <v>0</v>
      </c>
      <c r="G105" s="67">
        <f>IF(Brukerregistrering!$G100*Målinger!$AG102=0,0,Brukerregistrering!$G100*Målinger!$AG102)</f>
        <v>0</v>
      </c>
      <c r="H105" s="69">
        <f>IF(Brukerregistrering!$G100*Målinger!$AR102=0,0,Brukerregistrering!$G100*Målinger!$AR102)</f>
        <v>0</v>
      </c>
      <c r="I105" s="69"/>
      <c r="J105" s="69"/>
      <c r="K105" s="69"/>
      <c r="L105" s="69"/>
      <c r="M105" s="69"/>
      <c r="N105" s="69"/>
      <c r="O105" s="69"/>
      <c r="P105" s="69"/>
      <c r="Q105" s="69"/>
      <c r="R105" s="69"/>
      <c r="S105" s="69"/>
      <c r="T105" s="69"/>
      <c r="U105" s="69"/>
      <c r="V105" s="69"/>
      <c r="W105" s="69"/>
      <c r="X105" s="69"/>
      <c r="Y105" s="69"/>
      <c r="Z105" s="69"/>
      <c r="AA105" s="69"/>
      <c r="AB105" s="99"/>
      <c r="AC105" s="103"/>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5"/>
    </row>
    <row r="106" spans="1:52" ht="15.75" thickBot="1">
      <c r="A106" s="36" t="str">
        <f>IF(Brukerregistrering!C101="","",Brukerregistrering!C101)</f>
        <v/>
      </c>
      <c r="B106" s="22" t="str">
        <f>IF(Brukerregistrering!F101="","",Brukerregistrering!F101)</f>
        <v/>
      </c>
      <c r="C106" s="60" t="str">
        <f>IF(Brukerregistrering!H101="","",Brukerregistrering!H101)</f>
        <v/>
      </c>
      <c r="D106" s="64">
        <f>IF(Brukerregistrering!$G101*Målinger!E103=0,0,Brukerregistrering!$G101*Målinger!E103)</f>
        <v>0</v>
      </c>
      <c r="E106" s="67">
        <f>IF(Brukerregistrering!$G101*Målinger!$K103=0,0,Brukerregistrering!$G101*Målinger!$K103)</f>
        <v>0</v>
      </c>
      <c r="F106" s="67">
        <f>IF(Brukerregistrering!$G101*Målinger!$V103=0,0,Brukerregistrering!$G101*Målinger!$V103)</f>
        <v>0</v>
      </c>
      <c r="G106" s="67">
        <f>IF(Brukerregistrering!$G101*Målinger!$AG103=0,0,Brukerregistrering!$G101*Målinger!$AG103)</f>
        <v>0</v>
      </c>
      <c r="H106" s="69">
        <f>IF(Brukerregistrering!$G101*Målinger!$AR103=0,0,Brukerregistrering!$G101*Målinger!$AR103)</f>
        <v>0</v>
      </c>
      <c r="I106" s="69"/>
      <c r="J106" s="69"/>
      <c r="K106" s="69"/>
      <c r="L106" s="69"/>
      <c r="M106" s="69"/>
      <c r="N106" s="69"/>
      <c r="O106" s="69"/>
      <c r="P106" s="69"/>
      <c r="Q106" s="69"/>
      <c r="R106" s="69"/>
      <c r="S106" s="69"/>
      <c r="T106" s="69"/>
      <c r="U106" s="69"/>
      <c r="V106" s="69"/>
      <c r="W106" s="69"/>
      <c r="X106" s="69"/>
      <c r="Y106" s="69"/>
      <c r="Z106" s="69"/>
      <c r="AA106" s="69"/>
      <c r="AB106" s="99"/>
      <c r="AC106" s="103"/>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5"/>
    </row>
    <row r="107" spans="1:52" ht="15.75" thickBot="1">
      <c r="A107" s="36" t="str">
        <f>IF(Brukerregistrering!C102="","",Brukerregistrering!C102)</f>
        <v/>
      </c>
      <c r="B107" s="22" t="str">
        <f>IF(Brukerregistrering!F102="","",Brukerregistrering!F102)</f>
        <v/>
      </c>
      <c r="C107" s="60" t="str">
        <f>IF(Brukerregistrering!H102="","",Brukerregistrering!H102)</f>
        <v/>
      </c>
      <c r="D107" s="64">
        <f>IF(Brukerregistrering!$G102*Målinger!E104=0,0,Brukerregistrering!$G102*Målinger!E104)</f>
        <v>0</v>
      </c>
      <c r="E107" s="67">
        <f>IF(Brukerregistrering!$G102*Målinger!$K104=0,0,Brukerregistrering!$G102*Målinger!$K104)</f>
        <v>0</v>
      </c>
      <c r="F107" s="67">
        <f>IF(Brukerregistrering!$G102*Målinger!$V104=0,0,Brukerregistrering!$G102*Målinger!$V104)</f>
        <v>0</v>
      </c>
      <c r="G107" s="67">
        <f>IF(Brukerregistrering!$G102*Målinger!$AG104=0,0,Brukerregistrering!$G102*Målinger!$AG104)</f>
        <v>0</v>
      </c>
      <c r="H107" s="69">
        <f>IF(Brukerregistrering!$G102*Målinger!$AR104=0,0,Brukerregistrering!$G102*Målinger!$AR104)</f>
        <v>0</v>
      </c>
      <c r="I107" s="69"/>
      <c r="J107" s="69"/>
      <c r="K107" s="69"/>
      <c r="L107" s="69"/>
      <c r="M107" s="69"/>
      <c r="N107" s="69"/>
      <c r="O107" s="69"/>
      <c r="P107" s="69"/>
      <c r="Q107" s="69"/>
      <c r="R107" s="69"/>
      <c r="S107" s="69"/>
      <c r="T107" s="69"/>
      <c r="U107" s="69"/>
      <c r="V107" s="69"/>
      <c r="W107" s="69"/>
      <c r="X107" s="69"/>
      <c r="Y107" s="69"/>
      <c r="Z107" s="69"/>
      <c r="AA107" s="69"/>
      <c r="AB107" s="99"/>
      <c r="AC107" s="103"/>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5"/>
    </row>
    <row r="108" spans="1:52" ht="15.75" thickBot="1">
      <c r="A108" s="36" t="str">
        <f>IF(Brukerregistrering!C103="","",Brukerregistrering!C103)</f>
        <v/>
      </c>
      <c r="B108" s="22" t="str">
        <f>IF(Brukerregistrering!F103="","",Brukerregistrering!F103)</f>
        <v/>
      </c>
      <c r="C108" s="60" t="str">
        <f>IF(Brukerregistrering!H103="","",Brukerregistrering!H103)</f>
        <v/>
      </c>
      <c r="D108" s="64">
        <f>IF(Brukerregistrering!$G103*Målinger!E105=0,0,Brukerregistrering!$G103*Målinger!E105)</f>
        <v>0</v>
      </c>
      <c r="E108" s="67">
        <f>IF(Brukerregistrering!$G103*Målinger!$K105=0,0,Brukerregistrering!$G103*Målinger!$K105)</f>
        <v>0</v>
      </c>
      <c r="F108" s="67">
        <f>IF(Brukerregistrering!$G103*Målinger!$V105=0,0,Brukerregistrering!$G103*Målinger!$V105)</f>
        <v>0</v>
      </c>
      <c r="G108" s="67">
        <f>IF(Brukerregistrering!$G103*Målinger!$AG105=0,0,Brukerregistrering!$G103*Målinger!$AG105)</f>
        <v>0</v>
      </c>
      <c r="H108" s="69">
        <f>IF(Brukerregistrering!$G103*Målinger!$AR105=0,0,Brukerregistrering!$G103*Målinger!$AR105)</f>
        <v>0</v>
      </c>
      <c r="I108" s="69"/>
      <c r="J108" s="69"/>
      <c r="K108" s="69"/>
      <c r="L108" s="69"/>
      <c r="M108" s="69"/>
      <c r="N108" s="69"/>
      <c r="O108" s="69"/>
      <c r="P108" s="69"/>
      <c r="Q108" s="69"/>
      <c r="R108" s="69"/>
      <c r="S108" s="69"/>
      <c r="T108" s="69"/>
      <c r="U108" s="69"/>
      <c r="V108" s="69"/>
      <c r="W108" s="69"/>
      <c r="X108" s="69"/>
      <c r="Y108" s="69"/>
      <c r="Z108" s="69"/>
      <c r="AA108" s="69"/>
      <c r="AB108" s="99"/>
      <c r="AC108" s="103"/>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5"/>
    </row>
    <row r="109" spans="1:52" ht="15.75" thickBot="1">
      <c r="A109" s="36" t="str">
        <f>IF(Brukerregistrering!C104="","",Brukerregistrering!C104)</f>
        <v/>
      </c>
      <c r="B109" s="22" t="str">
        <f>IF(Brukerregistrering!F104="","",Brukerregistrering!F104)</f>
        <v/>
      </c>
      <c r="C109" s="60" t="str">
        <f>IF(Brukerregistrering!H104="","",Brukerregistrering!H104)</f>
        <v/>
      </c>
      <c r="D109" s="64">
        <f>IF(Brukerregistrering!$G104*Målinger!E106=0,0,Brukerregistrering!$G104*Målinger!E106)</f>
        <v>0</v>
      </c>
      <c r="E109" s="67">
        <f>IF(Brukerregistrering!$G104*Målinger!$K106=0,0,Brukerregistrering!$G104*Målinger!$K106)</f>
        <v>0</v>
      </c>
      <c r="F109" s="67">
        <f>IF(Brukerregistrering!$G104*Målinger!$V106=0,0,Brukerregistrering!$G104*Målinger!$V106)</f>
        <v>0</v>
      </c>
      <c r="G109" s="67">
        <f>IF(Brukerregistrering!$G104*Målinger!$AG106=0,0,Brukerregistrering!$G104*Målinger!$AG106)</f>
        <v>0</v>
      </c>
      <c r="H109" s="69">
        <f>IF(Brukerregistrering!$G104*Målinger!$AR106=0,0,Brukerregistrering!$G104*Målinger!$AR106)</f>
        <v>0</v>
      </c>
      <c r="I109" s="69"/>
      <c r="J109" s="69"/>
      <c r="K109" s="69"/>
      <c r="L109" s="69"/>
      <c r="M109" s="69"/>
      <c r="N109" s="69"/>
      <c r="O109" s="69"/>
      <c r="P109" s="69"/>
      <c r="Q109" s="69"/>
      <c r="R109" s="69"/>
      <c r="S109" s="69"/>
      <c r="T109" s="69"/>
      <c r="U109" s="69"/>
      <c r="V109" s="69"/>
      <c r="W109" s="69"/>
      <c r="X109" s="69"/>
      <c r="Y109" s="69"/>
      <c r="Z109" s="69"/>
      <c r="AA109" s="69"/>
      <c r="AB109" s="99"/>
      <c r="AC109" s="103"/>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5"/>
    </row>
    <row r="110" spans="1:52" ht="15.75" thickBot="1">
      <c r="A110" s="36" t="str">
        <f>IF(Brukerregistrering!C105="","",Brukerregistrering!C105)</f>
        <v/>
      </c>
      <c r="B110" s="22" t="str">
        <f>IF(Brukerregistrering!F105="","",Brukerregistrering!F105)</f>
        <v/>
      </c>
      <c r="C110" s="60" t="str">
        <f>IF(Brukerregistrering!H105="","",Brukerregistrering!H105)</f>
        <v/>
      </c>
      <c r="D110" s="64">
        <f>IF(Brukerregistrering!$G105*Målinger!E107=0,0,Brukerregistrering!$G105*Målinger!E107)</f>
        <v>0</v>
      </c>
      <c r="E110" s="67">
        <f>IF(Brukerregistrering!$G105*Målinger!$K107=0,0,Brukerregistrering!$G105*Målinger!$K107)</f>
        <v>0</v>
      </c>
      <c r="F110" s="67">
        <f>IF(Brukerregistrering!$G105*Målinger!$V107=0,0,Brukerregistrering!$G105*Målinger!$V107)</f>
        <v>0</v>
      </c>
      <c r="G110" s="67">
        <f>IF(Brukerregistrering!$G105*Målinger!$AG107=0,0,Brukerregistrering!$G105*Målinger!$AG107)</f>
        <v>0</v>
      </c>
      <c r="H110" s="69">
        <f>IF(Brukerregistrering!$G105*Målinger!$AR107=0,0,Brukerregistrering!$G105*Målinger!$AR107)</f>
        <v>0</v>
      </c>
      <c r="I110" s="69"/>
      <c r="J110" s="69"/>
      <c r="K110" s="69"/>
      <c r="L110" s="69"/>
      <c r="M110" s="69"/>
      <c r="N110" s="69"/>
      <c r="O110" s="69"/>
      <c r="P110" s="69"/>
      <c r="Q110" s="69"/>
      <c r="R110" s="69"/>
      <c r="S110" s="69"/>
      <c r="T110" s="69"/>
      <c r="U110" s="69"/>
      <c r="V110" s="69"/>
      <c r="W110" s="69"/>
      <c r="X110" s="69"/>
      <c r="Y110" s="69"/>
      <c r="Z110" s="69"/>
      <c r="AA110" s="69"/>
      <c r="AB110" s="99"/>
      <c r="AC110" s="103"/>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5"/>
    </row>
    <row r="111" spans="1:52" ht="15.75" thickBot="1">
      <c r="A111" s="36" t="str">
        <f>IF(Brukerregistrering!C106="","",Brukerregistrering!C106)</f>
        <v/>
      </c>
      <c r="B111" s="22" t="str">
        <f>IF(Brukerregistrering!F106="","",Brukerregistrering!F106)</f>
        <v/>
      </c>
      <c r="C111" s="60" t="str">
        <f>IF(Brukerregistrering!H106="","",Brukerregistrering!H106)</f>
        <v/>
      </c>
      <c r="D111" s="64">
        <f>IF(Brukerregistrering!$G106*Målinger!E108=0,0,Brukerregistrering!$G106*Målinger!E108)</f>
        <v>0</v>
      </c>
      <c r="E111" s="67">
        <f>IF(Brukerregistrering!$G106*Målinger!$K108=0,0,Brukerregistrering!$G106*Målinger!$K108)</f>
        <v>0</v>
      </c>
      <c r="F111" s="67">
        <f>IF(Brukerregistrering!$G106*Målinger!$V108=0,0,Brukerregistrering!$G106*Målinger!$V108)</f>
        <v>0</v>
      </c>
      <c r="G111" s="67">
        <f>IF(Brukerregistrering!$G106*Målinger!$AG108=0,0,Brukerregistrering!$G106*Målinger!$AG108)</f>
        <v>0</v>
      </c>
      <c r="H111" s="69">
        <f>IF(Brukerregistrering!$G106*Målinger!$AR108=0,0,Brukerregistrering!$G106*Målinger!$AR108)</f>
        <v>0</v>
      </c>
      <c r="I111" s="69"/>
      <c r="J111" s="69"/>
      <c r="K111" s="69"/>
      <c r="L111" s="69"/>
      <c r="M111" s="69"/>
      <c r="N111" s="69"/>
      <c r="O111" s="69"/>
      <c r="P111" s="69"/>
      <c r="Q111" s="69"/>
      <c r="R111" s="69"/>
      <c r="S111" s="69"/>
      <c r="T111" s="69"/>
      <c r="U111" s="69"/>
      <c r="V111" s="69"/>
      <c r="W111" s="69"/>
      <c r="X111" s="69"/>
      <c r="Y111" s="69"/>
      <c r="Z111" s="69"/>
      <c r="AA111" s="69"/>
      <c r="AB111" s="99"/>
      <c r="AC111" s="103"/>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5"/>
    </row>
    <row r="112" spans="1:52" ht="15.75" thickBot="1">
      <c r="A112" s="36" t="str">
        <f>IF(Brukerregistrering!C107="","",Brukerregistrering!C107)</f>
        <v/>
      </c>
      <c r="B112" s="22" t="str">
        <f>IF(Brukerregistrering!F107="","",Brukerregistrering!F107)</f>
        <v/>
      </c>
      <c r="C112" s="60" t="str">
        <f>IF(Brukerregistrering!H107="","",Brukerregistrering!H107)</f>
        <v/>
      </c>
      <c r="D112" s="64">
        <f>IF(Brukerregistrering!$G107*Målinger!E109=0,0,Brukerregistrering!$G107*Målinger!E109)</f>
        <v>0</v>
      </c>
      <c r="E112" s="67">
        <f>IF(Brukerregistrering!$G107*Målinger!$K109=0,0,Brukerregistrering!$G107*Målinger!$K109)</f>
        <v>0</v>
      </c>
      <c r="F112" s="67">
        <f>IF(Brukerregistrering!$G107*Målinger!$V109=0,0,Brukerregistrering!$G107*Målinger!$V109)</f>
        <v>0</v>
      </c>
      <c r="G112" s="67">
        <f>IF(Brukerregistrering!$G107*Målinger!$AG109=0,0,Brukerregistrering!$G107*Målinger!$AG109)</f>
        <v>0</v>
      </c>
      <c r="H112" s="69">
        <f>IF(Brukerregistrering!$G107*Målinger!$AR109=0,0,Brukerregistrering!$G107*Målinger!$AR109)</f>
        <v>0</v>
      </c>
      <c r="I112" s="69"/>
      <c r="J112" s="69"/>
      <c r="K112" s="69"/>
      <c r="L112" s="69"/>
      <c r="M112" s="69"/>
      <c r="N112" s="69"/>
      <c r="O112" s="69"/>
      <c r="P112" s="69"/>
      <c r="Q112" s="69"/>
      <c r="R112" s="69"/>
      <c r="S112" s="69"/>
      <c r="T112" s="69"/>
      <c r="U112" s="69"/>
      <c r="V112" s="69"/>
      <c r="W112" s="69"/>
      <c r="X112" s="69"/>
      <c r="Y112" s="69"/>
      <c r="Z112" s="69"/>
      <c r="AA112" s="69"/>
      <c r="AB112" s="99"/>
      <c r="AC112" s="103"/>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5"/>
    </row>
    <row r="113" spans="1:52" ht="15.75" thickBot="1">
      <c r="A113" s="36" t="str">
        <f>IF(Brukerregistrering!C108="","",Brukerregistrering!C108)</f>
        <v/>
      </c>
      <c r="B113" s="22" t="str">
        <f>IF(Brukerregistrering!F108="","",Brukerregistrering!F108)</f>
        <v/>
      </c>
      <c r="C113" s="60" t="str">
        <f>IF(Brukerregistrering!H108="","",Brukerregistrering!H108)</f>
        <v/>
      </c>
      <c r="D113" s="64">
        <f>IF(Brukerregistrering!$G108*Målinger!E110=0,0,Brukerregistrering!$G108*Målinger!E110)</f>
        <v>0</v>
      </c>
      <c r="E113" s="67">
        <f>IF(Brukerregistrering!$G108*Målinger!$K110=0,0,Brukerregistrering!$G108*Målinger!$K110)</f>
        <v>0</v>
      </c>
      <c r="F113" s="67">
        <f>IF(Brukerregistrering!$G108*Målinger!$V110=0,0,Brukerregistrering!$G108*Målinger!$V110)</f>
        <v>0</v>
      </c>
      <c r="G113" s="67">
        <f>IF(Brukerregistrering!$G108*Målinger!$AG110=0,0,Brukerregistrering!$G108*Målinger!$AG110)</f>
        <v>0</v>
      </c>
      <c r="H113" s="69">
        <f>IF(Brukerregistrering!$G108*Målinger!$AR110=0,0,Brukerregistrering!$G108*Målinger!$AR110)</f>
        <v>0</v>
      </c>
      <c r="I113" s="69"/>
      <c r="J113" s="69"/>
      <c r="K113" s="69"/>
      <c r="L113" s="69"/>
      <c r="M113" s="69"/>
      <c r="N113" s="69"/>
      <c r="O113" s="69"/>
      <c r="P113" s="69"/>
      <c r="Q113" s="69"/>
      <c r="R113" s="69"/>
      <c r="S113" s="69"/>
      <c r="T113" s="69"/>
      <c r="U113" s="69"/>
      <c r="V113" s="69"/>
      <c r="W113" s="69"/>
      <c r="X113" s="69"/>
      <c r="Y113" s="69"/>
      <c r="Z113" s="69"/>
      <c r="AA113" s="69"/>
      <c r="AB113" s="99"/>
      <c r="AC113" s="103"/>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5"/>
    </row>
    <row r="114" spans="1:52" ht="15.75" thickBot="1">
      <c r="A114" s="36" t="str">
        <f>IF(Brukerregistrering!C109="","",Brukerregistrering!C109)</f>
        <v/>
      </c>
      <c r="B114" s="22" t="str">
        <f>IF(Brukerregistrering!F109="","",Brukerregistrering!F109)</f>
        <v/>
      </c>
      <c r="C114" s="60" t="str">
        <f>IF(Brukerregistrering!H109="","",Brukerregistrering!H109)</f>
        <v/>
      </c>
      <c r="D114" s="64">
        <f>IF(Brukerregistrering!$G109*Målinger!E111=0,0,Brukerregistrering!$G109*Målinger!E111)</f>
        <v>0</v>
      </c>
      <c r="E114" s="67">
        <f>IF(Brukerregistrering!$G109*Målinger!$K111=0,0,Brukerregistrering!$G109*Målinger!$K111)</f>
        <v>0</v>
      </c>
      <c r="F114" s="67">
        <f>IF(Brukerregistrering!$G109*Målinger!$V111=0,0,Brukerregistrering!$G109*Målinger!$V111)</f>
        <v>0</v>
      </c>
      <c r="G114" s="67">
        <f>IF(Brukerregistrering!$G109*Målinger!$AG111=0,0,Brukerregistrering!$G109*Målinger!$AG111)</f>
        <v>0</v>
      </c>
      <c r="H114" s="69">
        <f>IF(Brukerregistrering!$G109*Målinger!$AR111=0,0,Brukerregistrering!$G109*Målinger!$AR111)</f>
        <v>0</v>
      </c>
      <c r="I114" s="69"/>
      <c r="J114" s="69"/>
      <c r="K114" s="69"/>
      <c r="L114" s="69"/>
      <c r="M114" s="69"/>
      <c r="N114" s="69"/>
      <c r="O114" s="69"/>
      <c r="P114" s="69"/>
      <c r="Q114" s="69"/>
      <c r="R114" s="69"/>
      <c r="S114" s="69"/>
      <c r="T114" s="69"/>
      <c r="U114" s="69"/>
      <c r="V114" s="69"/>
      <c r="W114" s="69"/>
      <c r="X114" s="69"/>
      <c r="Y114" s="69"/>
      <c r="Z114" s="69"/>
      <c r="AA114" s="69"/>
      <c r="AB114" s="99"/>
      <c r="AC114" s="103"/>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5"/>
    </row>
    <row r="115" spans="1:52" ht="15.75" thickBot="1">
      <c r="A115" s="36" t="str">
        <f>IF(Brukerregistrering!C110="","",Brukerregistrering!C110)</f>
        <v/>
      </c>
      <c r="B115" s="22" t="str">
        <f>IF(Brukerregistrering!F110="","",Brukerregistrering!F110)</f>
        <v/>
      </c>
      <c r="C115" s="60" t="str">
        <f>IF(Brukerregistrering!H110="","",Brukerregistrering!H110)</f>
        <v/>
      </c>
      <c r="D115" s="64">
        <f>IF(Brukerregistrering!$G110*Målinger!E112=0,0,Brukerregistrering!$G110*Målinger!E112)</f>
        <v>0</v>
      </c>
      <c r="E115" s="67">
        <f>IF(Brukerregistrering!$G110*Målinger!$K112=0,0,Brukerregistrering!$G110*Målinger!$K112)</f>
        <v>0</v>
      </c>
      <c r="F115" s="67">
        <f>IF(Brukerregistrering!$G110*Målinger!$V112=0,0,Brukerregistrering!$G110*Målinger!$V112)</f>
        <v>0</v>
      </c>
      <c r="G115" s="67">
        <f>IF(Brukerregistrering!$G110*Målinger!$AG112=0,0,Brukerregistrering!$G110*Målinger!$AG112)</f>
        <v>0</v>
      </c>
      <c r="H115" s="69">
        <f>IF(Brukerregistrering!$G110*Målinger!$AR112=0,0,Brukerregistrering!$G110*Målinger!$AR112)</f>
        <v>0</v>
      </c>
      <c r="I115" s="69"/>
      <c r="J115" s="69"/>
      <c r="K115" s="69"/>
      <c r="L115" s="69"/>
      <c r="M115" s="69"/>
      <c r="N115" s="69"/>
      <c r="O115" s="69"/>
      <c r="P115" s="69"/>
      <c r="Q115" s="69"/>
      <c r="R115" s="69"/>
      <c r="S115" s="69"/>
      <c r="T115" s="69"/>
      <c r="U115" s="69"/>
      <c r="V115" s="69"/>
      <c r="W115" s="69"/>
      <c r="X115" s="69"/>
      <c r="Y115" s="69"/>
      <c r="Z115" s="69"/>
      <c r="AA115" s="69"/>
      <c r="AB115" s="99"/>
      <c r="AC115" s="103"/>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5"/>
    </row>
    <row r="116" spans="1:52" ht="15.75" thickBot="1">
      <c r="A116" s="36" t="str">
        <f>IF(Brukerregistrering!C111="","",Brukerregistrering!C111)</f>
        <v/>
      </c>
      <c r="B116" s="22" t="str">
        <f>IF(Brukerregistrering!F111="","",Brukerregistrering!F111)</f>
        <v/>
      </c>
      <c r="C116" s="60" t="str">
        <f>IF(Brukerregistrering!H111="","",Brukerregistrering!H111)</f>
        <v/>
      </c>
      <c r="D116" s="64">
        <f>IF(Brukerregistrering!$G111*Målinger!E113=0,0,Brukerregistrering!$G111*Målinger!E113)</f>
        <v>0</v>
      </c>
      <c r="E116" s="67">
        <f>IF(Brukerregistrering!$G111*Målinger!$K113=0,0,Brukerregistrering!$G111*Målinger!$K113)</f>
        <v>0</v>
      </c>
      <c r="F116" s="67">
        <f>IF(Brukerregistrering!$G111*Målinger!$V113=0,0,Brukerregistrering!$G111*Målinger!$V113)</f>
        <v>0</v>
      </c>
      <c r="G116" s="67">
        <f>IF(Brukerregistrering!$G111*Målinger!$AG113=0,0,Brukerregistrering!$G111*Målinger!$AG113)</f>
        <v>0</v>
      </c>
      <c r="H116" s="69">
        <f>IF(Brukerregistrering!$G111*Målinger!$AR113=0,0,Brukerregistrering!$G111*Målinger!$AR113)</f>
        <v>0</v>
      </c>
      <c r="I116" s="69"/>
      <c r="J116" s="69"/>
      <c r="K116" s="69"/>
      <c r="L116" s="69"/>
      <c r="M116" s="69"/>
      <c r="N116" s="69"/>
      <c r="O116" s="69"/>
      <c r="P116" s="69"/>
      <c r="Q116" s="69"/>
      <c r="R116" s="69"/>
      <c r="S116" s="69"/>
      <c r="T116" s="69"/>
      <c r="U116" s="69"/>
      <c r="V116" s="69"/>
      <c r="W116" s="69"/>
      <c r="X116" s="69"/>
      <c r="Y116" s="69"/>
      <c r="Z116" s="69"/>
      <c r="AA116" s="69"/>
      <c r="AB116" s="99"/>
      <c r="AC116" s="103"/>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5"/>
    </row>
    <row r="117" spans="1:52" ht="15.75" thickBot="1">
      <c r="A117" s="36" t="str">
        <f>IF(Brukerregistrering!C112="","",Brukerregistrering!C112)</f>
        <v/>
      </c>
      <c r="B117" s="22" t="str">
        <f>IF(Brukerregistrering!F112="","",Brukerregistrering!F112)</f>
        <v/>
      </c>
      <c r="C117" s="60" t="str">
        <f>IF(Brukerregistrering!H112="","",Brukerregistrering!H112)</f>
        <v/>
      </c>
      <c r="D117" s="64">
        <f>IF(Brukerregistrering!$G112*Målinger!E114=0,0,Brukerregistrering!$G112*Målinger!E114)</f>
        <v>0</v>
      </c>
      <c r="E117" s="67">
        <f>IF(Brukerregistrering!$G112*Målinger!$K114=0,0,Brukerregistrering!$G112*Målinger!$K114)</f>
        <v>0</v>
      </c>
      <c r="F117" s="67">
        <f>IF(Brukerregistrering!$G112*Målinger!$V114=0,0,Brukerregistrering!$G112*Målinger!$V114)</f>
        <v>0</v>
      </c>
      <c r="G117" s="67">
        <f>IF(Brukerregistrering!$G112*Målinger!$AG114=0,0,Brukerregistrering!$G112*Målinger!$AG114)</f>
        <v>0</v>
      </c>
      <c r="H117" s="69">
        <f>IF(Brukerregistrering!$G112*Målinger!$AR114=0,0,Brukerregistrering!$G112*Målinger!$AR114)</f>
        <v>0</v>
      </c>
      <c r="I117" s="69"/>
      <c r="J117" s="69"/>
      <c r="K117" s="69"/>
      <c r="L117" s="69"/>
      <c r="M117" s="69"/>
      <c r="N117" s="69"/>
      <c r="O117" s="69"/>
      <c r="P117" s="69"/>
      <c r="Q117" s="69"/>
      <c r="R117" s="69"/>
      <c r="S117" s="69"/>
      <c r="T117" s="69"/>
      <c r="U117" s="69"/>
      <c r="V117" s="69"/>
      <c r="W117" s="69"/>
      <c r="X117" s="69"/>
      <c r="Y117" s="69"/>
      <c r="Z117" s="69"/>
      <c r="AA117" s="69"/>
      <c r="AB117" s="99"/>
      <c r="AC117" s="103"/>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5"/>
    </row>
    <row r="118" spans="1:52" ht="15.75" thickBot="1">
      <c r="A118" s="36" t="str">
        <f>IF(Brukerregistrering!C113="","",Brukerregistrering!C113)</f>
        <v/>
      </c>
      <c r="B118" s="22" t="str">
        <f>IF(Brukerregistrering!F113="","",Brukerregistrering!F113)</f>
        <v/>
      </c>
      <c r="C118" s="60" t="str">
        <f>IF(Brukerregistrering!H113="","",Brukerregistrering!H113)</f>
        <v/>
      </c>
      <c r="D118" s="64">
        <f>IF(Brukerregistrering!$G113*Målinger!E115=0,0,Brukerregistrering!$G113*Målinger!E115)</f>
        <v>0</v>
      </c>
      <c r="E118" s="67">
        <f>IF(Brukerregistrering!$G113*Målinger!$K115=0,0,Brukerregistrering!$G113*Målinger!$K115)</f>
        <v>0</v>
      </c>
      <c r="F118" s="67">
        <f>IF(Brukerregistrering!$G113*Målinger!$V115=0,0,Brukerregistrering!$G113*Målinger!$V115)</f>
        <v>0</v>
      </c>
      <c r="G118" s="67">
        <f>IF(Brukerregistrering!$G113*Målinger!$AG115=0,0,Brukerregistrering!$G113*Målinger!$AG115)</f>
        <v>0</v>
      </c>
      <c r="H118" s="69">
        <f>IF(Brukerregistrering!$G113*Målinger!$AR115=0,0,Brukerregistrering!$G113*Målinger!$AR115)</f>
        <v>0</v>
      </c>
      <c r="I118" s="69"/>
      <c r="J118" s="69"/>
      <c r="K118" s="69"/>
      <c r="L118" s="69"/>
      <c r="M118" s="69"/>
      <c r="N118" s="69"/>
      <c r="O118" s="69"/>
      <c r="P118" s="69"/>
      <c r="Q118" s="69"/>
      <c r="R118" s="69"/>
      <c r="S118" s="69"/>
      <c r="T118" s="69"/>
      <c r="U118" s="69"/>
      <c r="V118" s="69"/>
      <c r="W118" s="69"/>
      <c r="X118" s="69"/>
      <c r="Y118" s="69"/>
      <c r="Z118" s="69"/>
      <c r="AA118" s="69"/>
      <c r="AB118" s="99"/>
      <c r="AC118" s="103"/>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5"/>
    </row>
    <row r="119" spans="1:52" ht="15.75" thickBot="1">
      <c r="A119" s="36" t="str">
        <f>IF(Brukerregistrering!C114="","",Brukerregistrering!C114)</f>
        <v/>
      </c>
      <c r="B119" s="22" t="str">
        <f>IF(Brukerregistrering!F114="","",Brukerregistrering!F114)</f>
        <v/>
      </c>
      <c r="C119" s="60" t="str">
        <f>IF(Brukerregistrering!H114="","",Brukerregistrering!H114)</f>
        <v/>
      </c>
      <c r="D119" s="64">
        <f>IF(Brukerregistrering!$G114*Målinger!E116=0,0,Brukerregistrering!$G114*Målinger!E116)</f>
        <v>0</v>
      </c>
      <c r="E119" s="67">
        <f>IF(Brukerregistrering!$G114*Målinger!$K116=0,0,Brukerregistrering!$G114*Målinger!$K116)</f>
        <v>0</v>
      </c>
      <c r="F119" s="67">
        <f>IF(Brukerregistrering!$G114*Målinger!$V116=0,0,Brukerregistrering!$G114*Målinger!$V116)</f>
        <v>0</v>
      </c>
      <c r="G119" s="67">
        <f>IF(Brukerregistrering!$G114*Målinger!$AG116=0,0,Brukerregistrering!$G114*Målinger!$AG116)</f>
        <v>0</v>
      </c>
      <c r="H119" s="69">
        <f>IF(Brukerregistrering!$G114*Målinger!$AR116=0,0,Brukerregistrering!$G114*Målinger!$AR116)</f>
        <v>0</v>
      </c>
      <c r="I119" s="69"/>
      <c r="J119" s="69"/>
      <c r="K119" s="69"/>
      <c r="L119" s="69"/>
      <c r="M119" s="69"/>
      <c r="N119" s="69"/>
      <c r="O119" s="69"/>
      <c r="P119" s="69"/>
      <c r="Q119" s="69"/>
      <c r="R119" s="69"/>
      <c r="S119" s="69"/>
      <c r="T119" s="69"/>
      <c r="U119" s="69"/>
      <c r="V119" s="69"/>
      <c r="W119" s="69"/>
      <c r="X119" s="69"/>
      <c r="Y119" s="69"/>
      <c r="Z119" s="69"/>
      <c r="AA119" s="69"/>
      <c r="AB119" s="99"/>
      <c r="AC119" s="103"/>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5"/>
    </row>
    <row r="120" spans="1:52" ht="15.75" thickBot="1">
      <c r="A120" s="36" t="str">
        <f>IF(Brukerregistrering!C115="","",Brukerregistrering!C115)</f>
        <v/>
      </c>
      <c r="B120" s="22" t="str">
        <f>IF(Brukerregistrering!F115="","",Brukerregistrering!F115)</f>
        <v/>
      </c>
      <c r="C120" s="60" t="str">
        <f>IF(Brukerregistrering!H115="","",Brukerregistrering!H115)</f>
        <v/>
      </c>
      <c r="D120" s="64">
        <f>IF(Brukerregistrering!$G115*Målinger!E117=0,0,Brukerregistrering!$G115*Målinger!E117)</f>
        <v>0</v>
      </c>
      <c r="E120" s="67">
        <f>IF(Brukerregistrering!$G115*Målinger!$K117=0,0,Brukerregistrering!$G115*Målinger!$K117)</f>
        <v>0</v>
      </c>
      <c r="F120" s="67">
        <f>IF(Brukerregistrering!$G115*Målinger!$V117=0,0,Brukerregistrering!$G115*Målinger!$V117)</f>
        <v>0</v>
      </c>
      <c r="G120" s="67">
        <f>IF(Brukerregistrering!$G115*Målinger!$AG117=0,0,Brukerregistrering!$G115*Målinger!$AG117)</f>
        <v>0</v>
      </c>
      <c r="H120" s="69">
        <f>IF(Brukerregistrering!$G115*Målinger!$AR117=0,0,Brukerregistrering!$G115*Målinger!$AR117)</f>
        <v>0</v>
      </c>
      <c r="I120" s="69"/>
      <c r="J120" s="69"/>
      <c r="K120" s="69"/>
      <c r="L120" s="69"/>
      <c r="M120" s="69"/>
      <c r="N120" s="69"/>
      <c r="O120" s="69"/>
      <c r="P120" s="69"/>
      <c r="Q120" s="69"/>
      <c r="R120" s="69"/>
      <c r="S120" s="69"/>
      <c r="T120" s="69"/>
      <c r="U120" s="69"/>
      <c r="V120" s="69"/>
      <c r="W120" s="69"/>
      <c r="X120" s="69"/>
      <c r="Y120" s="69"/>
      <c r="Z120" s="69"/>
      <c r="AA120" s="69"/>
      <c r="AB120" s="99"/>
      <c r="AC120" s="103"/>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5"/>
    </row>
    <row r="121" spans="1:52" ht="15.75" thickBot="1">
      <c r="A121" s="36" t="str">
        <f>IF(Brukerregistrering!C116="","",Brukerregistrering!C116)</f>
        <v/>
      </c>
      <c r="B121" s="22" t="str">
        <f>IF(Brukerregistrering!F116="","",Brukerregistrering!F116)</f>
        <v/>
      </c>
      <c r="C121" s="60" t="str">
        <f>IF(Brukerregistrering!H116="","",Brukerregistrering!H116)</f>
        <v/>
      </c>
      <c r="D121" s="64">
        <f>IF(Brukerregistrering!$G116*Målinger!E118=0,0,Brukerregistrering!$G116*Målinger!E118)</f>
        <v>0</v>
      </c>
      <c r="E121" s="67">
        <f>IF(Brukerregistrering!$G116*Målinger!$K118=0,0,Brukerregistrering!$G116*Målinger!$K118)</f>
        <v>0</v>
      </c>
      <c r="F121" s="67">
        <f>IF(Brukerregistrering!$G116*Målinger!$V118=0,0,Brukerregistrering!$G116*Målinger!$V118)</f>
        <v>0</v>
      </c>
      <c r="G121" s="67">
        <f>IF(Brukerregistrering!$G116*Målinger!$AG118=0,0,Brukerregistrering!$G116*Målinger!$AG118)</f>
        <v>0</v>
      </c>
      <c r="H121" s="69">
        <f>IF(Brukerregistrering!$G116*Målinger!$AR118=0,0,Brukerregistrering!$G116*Målinger!$AR118)</f>
        <v>0</v>
      </c>
      <c r="I121" s="69"/>
      <c r="J121" s="69"/>
      <c r="K121" s="69"/>
      <c r="L121" s="69"/>
      <c r="M121" s="69"/>
      <c r="N121" s="69"/>
      <c r="O121" s="69"/>
      <c r="P121" s="69"/>
      <c r="Q121" s="69"/>
      <c r="R121" s="69"/>
      <c r="S121" s="69"/>
      <c r="T121" s="69"/>
      <c r="U121" s="69"/>
      <c r="V121" s="69"/>
      <c r="W121" s="69"/>
      <c r="X121" s="69"/>
      <c r="Y121" s="69"/>
      <c r="Z121" s="69"/>
      <c r="AA121" s="69"/>
      <c r="AB121" s="99"/>
      <c r="AC121" s="103"/>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5"/>
    </row>
    <row r="122" spans="1:52" ht="15.75" thickBot="1">
      <c r="A122" s="36" t="str">
        <f>IF(Brukerregistrering!C117="","",Brukerregistrering!C117)</f>
        <v/>
      </c>
      <c r="B122" s="22" t="str">
        <f>IF(Brukerregistrering!F117="","",Brukerregistrering!F117)</f>
        <v/>
      </c>
      <c r="C122" s="60" t="str">
        <f>IF(Brukerregistrering!H117="","",Brukerregistrering!H117)</f>
        <v/>
      </c>
      <c r="D122" s="64">
        <f>IF(Brukerregistrering!$G117*Målinger!E119=0,0,Brukerregistrering!$G117*Målinger!E119)</f>
        <v>0</v>
      </c>
      <c r="E122" s="67">
        <f>IF(Brukerregistrering!$G117*Målinger!$K119=0,0,Brukerregistrering!$G117*Målinger!$K119)</f>
        <v>0</v>
      </c>
      <c r="F122" s="67">
        <f>IF(Brukerregistrering!$G117*Målinger!$V119=0,0,Brukerregistrering!$G117*Målinger!$V119)</f>
        <v>0</v>
      </c>
      <c r="G122" s="67">
        <f>IF(Brukerregistrering!$G117*Målinger!$AG119=0,0,Brukerregistrering!$G117*Målinger!$AG119)</f>
        <v>0</v>
      </c>
      <c r="H122" s="69">
        <f>IF(Brukerregistrering!$G117*Målinger!$AR119=0,0,Brukerregistrering!$G117*Målinger!$AR119)</f>
        <v>0</v>
      </c>
      <c r="I122" s="69"/>
      <c r="J122" s="69"/>
      <c r="K122" s="69"/>
      <c r="L122" s="69"/>
      <c r="M122" s="69"/>
      <c r="N122" s="69"/>
      <c r="O122" s="69"/>
      <c r="P122" s="69"/>
      <c r="Q122" s="69"/>
      <c r="R122" s="69"/>
      <c r="S122" s="69"/>
      <c r="T122" s="69"/>
      <c r="U122" s="69"/>
      <c r="V122" s="69"/>
      <c r="W122" s="69"/>
      <c r="X122" s="69"/>
      <c r="Y122" s="69"/>
      <c r="Z122" s="69"/>
      <c r="AA122" s="69"/>
      <c r="AB122" s="99"/>
      <c r="AC122" s="103"/>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5"/>
    </row>
    <row r="123" spans="1:52" ht="15.75" thickBot="1">
      <c r="A123" s="36" t="str">
        <f>IF(Brukerregistrering!C118="","",Brukerregistrering!C118)</f>
        <v/>
      </c>
      <c r="B123" s="22" t="str">
        <f>IF(Brukerregistrering!F118="","",Brukerregistrering!F118)</f>
        <v/>
      </c>
      <c r="C123" s="60" t="str">
        <f>IF(Brukerregistrering!H118="","",Brukerregistrering!H118)</f>
        <v/>
      </c>
      <c r="D123" s="64">
        <f>IF(Brukerregistrering!$G118*Målinger!E120=0,0,Brukerregistrering!$G118*Målinger!E120)</f>
        <v>0</v>
      </c>
      <c r="E123" s="67">
        <f>IF(Brukerregistrering!$G118*Målinger!$K120=0,0,Brukerregistrering!$G118*Målinger!$K120)</f>
        <v>0</v>
      </c>
      <c r="F123" s="67">
        <f>IF(Brukerregistrering!$G118*Målinger!$V120=0,0,Brukerregistrering!$G118*Målinger!$V120)</f>
        <v>0</v>
      </c>
      <c r="G123" s="67">
        <f>IF(Brukerregistrering!$G118*Målinger!$AG120=0,0,Brukerregistrering!$G118*Målinger!$AG120)</f>
        <v>0</v>
      </c>
      <c r="H123" s="69">
        <f>IF(Brukerregistrering!$G118*Målinger!$AR120=0,0,Brukerregistrering!$G118*Målinger!$AR120)</f>
        <v>0</v>
      </c>
      <c r="I123" s="69"/>
      <c r="J123" s="69"/>
      <c r="K123" s="69"/>
      <c r="L123" s="69"/>
      <c r="M123" s="69"/>
      <c r="N123" s="69"/>
      <c r="O123" s="69"/>
      <c r="P123" s="69"/>
      <c r="Q123" s="69"/>
      <c r="R123" s="69"/>
      <c r="S123" s="69"/>
      <c r="T123" s="69"/>
      <c r="U123" s="69"/>
      <c r="V123" s="69"/>
      <c r="W123" s="69"/>
      <c r="X123" s="69"/>
      <c r="Y123" s="69"/>
      <c r="Z123" s="69"/>
      <c r="AA123" s="69"/>
      <c r="AB123" s="99"/>
      <c r="AC123" s="103"/>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5"/>
    </row>
    <row r="124" spans="1:52" ht="15.75" thickBot="1">
      <c r="A124" s="36" t="str">
        <f>IF(Brukerregistrering!C119="","",Brukerregistrering!C119)</f>
        <v/>
      </c>
      <c r="B124" s="22" t="str">
        <f>IF(Brukerregistrering!F119="","",Brukerregistrering!F119)</f>
        <v/>
      </c>
      <c r="C124" s="60" t="str">
        <f>IF(Brukerregistrering!H119="","",Brukerregistrering!H119)</f>
        <v/>
      </c>
      <c r="D124" s="64">
        <f>IF(Brukerregistrering!$G119*Målinger!E121=0,0,Brukerregistrering!$G119*Målinger!E121)</f>
        <v>0</v>
      </c>
      <c r="E124" s="67">
        <f>IF(Brukerregistrering!$G119*Målinger!$K121=0,0,Brukerregistrering!$G119*Målinger!$K121)</f>
        <v>0</v>
      </c>
      <c r="F124" s="67">
        <f>IF(Brukerregistrering!$G119*Målinger!$V121=0,0,Brukerregistrering!$G119*Målinger!$V121)</f>
        <v>0</v>
      </c>
      <c r="G124" s="67">
        <f>IF(Brukerregistrering!$G119*Målinger!$AG121=0,0,Brukerregistrering!$G119*Målinger!$AG121)</f>
        <v>0</v>
      </c>
      <c r="H124" s="69">
        <f>IF(Brukerregistrering!$G119*Målinger!$AR121=0,0,Brukerregistrering!$G119*Målinger!$AR121)</f>
        <v>0</v>
      </c>
      <c r="I124" s="69"/>
      <c r="J124" s="69"/>
      <c r="K124" s="69"/>
      <c r="L124" s="69"/>
      <c r="M124" s="69"/>
      <c r="N124" s="69"/>
      <c r="O124" s="69"/>
      <c r="P124" s="69"/>
      <c r="Q124" s="69"/>
      <c r="R124" s="69"/>
      <c r="S124" s="69"/>
      <c r="T124" s="69"/>
      <c r="U124" s="69"/>
      <c r="V124" s="69"/>
      <c r="W124" s="69"/>
      <c r="X124" s="69"/>
      <c r="Y124" s="69"/>
      <c r="Z124" s="69"/>
      <c r="AA124" s="69"/>
      <c r="AB124" s="99"/>
      <c r="AC124" s="103"/>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5"/>
    </row>
    <row r="125" spans="1:52" ht="15.75" thickBot="1">
      <c r="A125" s="36" t="str">
        <f>IF(Brukerregistrering!C120="","",Brukerregistrering!C120)</f>
        <v/>
      </c>
      <c r="B125" s="22" t="str">
        <f>IF(Brukerregistrering!F120="","",Brukerregistrering!F120)</f>
        <v/>
      </c>
      <c r="C125" s="60" t="str">
        <f>IF(Brukerregistrering!H120="","",Brukerregistrering!H120)</f>
        <v/>
      </c>
      <c r="D125" s="64">
        <f>IF(Brukerregistrering!$G120*Målinger!E122=0,0,Brukerregistrering!$G120*Målinger!E122)</f>
        <v>0</v>
      </c>
      <c r="E125" s="67">
        <f>IF(Brukerregistrering!$G120*Målinger!$K122=0,0,Brukerregistrering!$G120*Målinger!$K122)</f>
        <v>0</v>
      </c>
      <c r="F125" s="67">
        <f>IF(Brukerregistrering!$G120*Målinger!$V122=0,0,Brukerregistrering!$G120*Målinger!$V122)</f>
        <v>0</v>
      </c>
      <c r="G125" s="67">
        <f>IF(Brukerregistrering!$G120*Målinger!$AG122=0,0,Brukerregistrering!$G120*Målinger!$AG122)</f>
        <v>0</v>
      </c>
      <c r="H125" s="69">
        <f>IF(Brukerregistrering!$G120*Målinger!$AR122=0,0,Brukerregistrering!$G120*Målinger!$AR122)</f>
        <v>0</v>
      </c>
      <c r="I125" s="69"/>
      <c r="J125" s="69"/>
      <c r="K125" s="69"/>
      <c r="L125" s="69"/>
      <c r="M125" s="69"/>
      <c r="N125" s="69"/>
      <c r="O125" s="69"/>
      <c r="P125" s="69"/>
      <c r="Q125" s="69"/>
      <c r="R125" s="69"/>
      <c r="S125" s="69"/>
      <c r="T125" s="69"/>
      <c r="U125" s="69"/>
      <c r="V125" s="69"/>
      <c r="W125" s="69"/>
      <c r="X125" s="69"/>
      <c r="Y125" s="69"/>
      <c r="Z125" s="69"/>
      <c r="AA125" s="69"/>
      <c r="AB125" s="99"/>
      <c r="AC125" s="103"/>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5"/>
    </row>
    <row r="126" spans="1:52" ht="15.75" thickBot="1">
      <c r="A126" s="36" t="str">
        <f>IF(Brukerregistrering!C121="","",Brukerregistrering!C121)</f>
        <v/>
      </c>
      <c r="B126" s="22" t="str">
        <f>IF(Brukerregistrering!F121="","",Brukerregistrering!F121)</f>
        <v/>
      </c>
      <c r="C126" s="60" t="str">
        <f>IF(Brukerregistrering!H121="","",Brukerregistrering!H121)</f>
        <v/>
      </c>
      <c r="D126" s="64">
        <f>IF(Brukerregistrering!$G121*Målinger!E123=0,0,Brukerregistrering!$G121*Målinger!E123)</f>
        <v>0</v>
      </c>
      <c r="E126" s="67">
        <f>IF(Brukerregistrering!$G121*Målinger!$K123=0,0,Brukerregistrering!$G121*Målinger!$K123)</f>
        <v>0</v>
      </c>
      <c r="F126" s="67">
        <f>IF(Brukerregistrering!$G121*Målinger!$V123=0,0,Brukerregistrering!$G121*Målinger!$V123)</f>
        <v>0</v>
      </c>
      <c r="G126" s="67">
        <f>IF(Brukerregistrering!$G121*Målinger!$AG123=0,0,Brukerregistrering!$G121*Målinger!$AG123)</f>
        <v>0</v>
      </c>
      <c r="H126" s="69">
        <f>IF(Brukerregistrering!$G121*Målinger!$AR123=0,0,Brukerregistrering!$G121*Målinger!$AR123)</f>
        <v>0</v>
      </c>
      <c r="I126" s="69"/>
      <c r="J126" s="69"/>
      <c r="K126" s="69"/>
      <c r="L126" s="69"/>
      <c r="M126" s="69"/>
      <c r="N126" s="69"/>
      <c r="O126" s="69"/>
      <c r="P126" s="69"/>
      <c r="Q126" s="69"/>
      <c r="R126" s="69"/>
      <c r="S126" s="69"/>
      <c r="T126" s="69"/>
      <c r="U126" s="69"/>
      <c r="V126" s="69"/>
      <c r="W126" s="69"/>
      <c r="X126" s="69"/>
      <c r="Y126" s="69"/>
      <c r="Z126" s="69"/>
      <c r="AA126" s="69"/>
      <c r="AB126" s="99"/>
      <c r="AC126" s="103"/>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5"/>
    </row>
    <row r="127" spans="1:52" ht="15.75" thickBot="1">
      <c r="A127" s="36" t="str">
        <f>IF(Brukerregistrering!C122="","",Brukerregistrering!C122)</f>
        <v/>
      </c>
      <c r="B127" s="22" t="str">
        <f>IF(Brukerregistrering!F122="","",Brukerregistrering!F122)</f>
        <v/>
      </c>
      <c r="C127" s="60" t="str">
        <f>IF(Brukerregistrering!H122="","",Brukerregistrering!H122)</f>
        <v/>
      </c>
      <c r="D127" s="64">
        <f>IF(Brukerregistrering!$G122*Målinger!E124=0,0,Brukerregistrering!$G122*Målinger!E124)</f>
        <v>0</v>
      </c>
      <c r="E127" s="67">
        <f>IF(Brukerregistrering!$G122*Målinger!$K124=0,0,Brukerregistrering!$G122*Målinger!$K124)</f>
        <v>0</v>
      </c>
      <c r="F127" s="67">
        <f>IF(Brukerregistrering!$G122*Målinger!$V124=0,0,Brukerregistrering!$G122*Målinger!$V124)</f>
        <v>0</v>
      </c>
      <c r="G127" s="67">
        <f>IF(Brukerregistrering!$G122*Målinger!$AG124=0,0,Brukerregistrering!$G122*Målinger!$AG124)</f>
        <v>0</v>
      </c>
      <c r="H127" s="69">
        <f>IF(Brukerregistrering!$G122*Målinger!$AR124=0,0,Brukerregistrering!$G122*Målinger!$AR124)</f>
        <v>0</v>
      </c>
      <c r="I127" s="69"/>
      <c r="J127" s="69"/>
      <c r="K127" s="69"/>
      <c r="L127" s="69"/>
      <c r="M127" s="69"/>
      <c r="N127" s="69"/>
      <c r="O127" s="69"/>
      <c r="P127" s="69"/>
      <c r="Q127" s="69"/>
      <c r="R127" s="69"/>
      <c r="S127" s="69"/>
      <c r="T127" s="69"/>
      <c r="U127" s="69"/>
      <c r="V127" s="69"/>
      <c r="W127" s="69"/>
      <c r="X127" s="69"/>
      <c r="Y127" s="69"/>
      <c r="Z127" s="69"/>
      <c r="AA127" s="69"/>
      <c r="AB127" s="99"/>
      <c r="AC127" s="103"/>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5"/>
    </row>
    <row r="128" spans="1:52" ht="15.75" thickBot="1">
      <c r="A128" s="36" t="str">
        <f>IF(Brukerregistrering!C123="","",Brukerregistrering!C123)</f>
        <v/>
      </c>
      <c r="B128" s="22" t="str">
        <f>IF(Brukerregistrering!F123="","",Brukerregistrering!F123)</f>
        <v/>
      </c>
      <c r="C128" s="60" t="str">
        <f>IF(Brukerregistrering!H123="","",Brukerregistrering!H123)</f>
        <v/>
      </c>
      <c r="D128" s="64">
        <f>IF(Brukerregistrering!$G123*Målinger!E125=0,0,Brukerregistrering!$G123*Målinger!E125)</f>
        <v>0</v>
      </c>
      <c r="E128" s="67">
        <f>IF(Brukerregistrering!$G123*Målinger!$K125=0,0,Brukerregistrering!$G123*Målinger!$K125)</f>
        <v>0</v>
      </c>
      <c r="F128" s="67">
        <f>IF(Brukerregistrering!$G123*Målinger!$V125=0,0,Brukerregistrering!$G123*Målinger!$V125)</f>
        <v>0</v>
      </c>
      <c r="G128" s="67">
        <f>IF(Brukerregistrering!$G123*Målinger!$AG125=0,0,Brukerregistrering!$G123*Målinger!$AG125)</f>
        <v>0</v>
      </c>
      <c r="H128" s="69">
        <f>IF(Brukerregistrering!$G123*Målinger!$AR125=0,0,Brukerregistrering!$G123*Målinger!$AR125)</f>
        <v>0</v>
      </c>
      <c r="I128" s="69"/>
      <c r="J128" s="69"/>
      <c r="K128" s="69"/>
      <c r="L128" s="69"/>
      <c r="M128" s="69"/>
      <c r="N128" s="69"/>
      <c r="O128" s="69"/>
      <c r="P128" s="69"/>
      <c r="Q128" s="69"/>
      <c r="R128" s="69"/>
      <c r="S128" s="69"/>
      <c r="T128" s="69"/>
      <c r="U128" s="69"/>
      <c r="V128" s="69"/>
      <c r="W128" s="69"/>
      <c r="X128" s="69"/>
      <c r="Y128" s="69"/>
      <c r="Z128" s="69"/>
      <c r="AA128" s="69"/>
      <c r="AB128" s="99"/>
      <c r="AC128" s="103"/>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5"/>
    </row>
    <row r="129" spans="1:52" ht="15.75" thickBot="1">
      <c r="A129" s="36" t="str">
        <f>IF(Brukerregistrering!C124="","",Brukerregistrering!C124)</f>
        <v/>
      </c>
      <c r="B129" s="22" t="str">
        <f>IF(Brukerregistrering!F124="","",Brukerregistrering!F124)</f>
        <v/>
      </c>
      <c r="C129" s="60" t="str">
        <f>IF(Brukerregistrering!H124="","",Brukerregistrering!H124)</f>
        <v/>
      </c>
      <c r="D129" s="64">
        <f>IF(Brukerregistrering!$G124*Målinger!E126=0,0,Brukerregistrering!$G124*Målinger!E126)</f>
        <v>0</v>
      </c>
      <c r="E129" s="67">
        <f>IF(Brukerregistrering!$G124*Målinger!$K126=0,0,Brukerregistrering!$G124*Målinger!$K126)</f>
        <v>0</v>
      </c>
      <c r="F129" s="67">
        <f>IF(Brukerregistrering!$G124*Målinger!$V126=0,0,Brukerregistrering!$G124*Målinger!$V126)</f>
        <v>0</v>
      </c>
      <c r="G129" s="67">
        <f>IF(Brukerregistrering!$G124*Målinger!$AG126=0,0,Brukerregistrering!$G124*Målinger!$AG126)</f>
        <v>0</v>
      </c>
      <c r="H129" s="69">
        <f>IF(Brukerregistrering!$G124*Målinger!$AR126=0,0,Brukerregistrering!$G124*Målinger!$AR126)</f>
        <v>0</v>
      </c>
      <c r="I129" s="69"/>
      <c r="J129" s="69"/>
      <c r="K129" s="69"/>
      <c r="L129" s="69"/>
      <c r="M129" s="69"/>
      <c r="N129" s="69"/>
      <c r="O129" s="69"/>
      <c r="P129" s="69"/>
      <c r="Q129" s="69"/>
      <c r="R129" s="69"/>
      <c r="S129" s="69"/>
      <c r="T129" s="69"/>
      <c r="U129" s="69"/>
      <c r="V129" s="69"/>
      <c r="W129" s="69"/>
      <c r="X129" s="69"/>
      <c r="Y129" s="69"/>
      <c r="Z129" s="69"/>
      <c r="AA129" s="69"/>
      <c r="AB129" s="99"/>
      <c r="AC129" s="103"/>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5"/>
    </row>
    <row r="130" spans="1:52" ht="15.75" thickBot="1">
      <c r="A130" s="36" t="str">
        <f>IF(Brukerregistrering!C125="","",Brukerregistrering!C125)</f>
        <v/>
      </c>
      <c r="B130" s="22" t="str">
        <f>IF(Brukerregistrering!F125="","",Brukerregistrering!F125)</f>
        <v/>
      </c>
      <c r="C130" s="60" t="str">
        <f>IF(Brukerregistrering!H125="","",Brukerregistrering!H125)</f>
        <v/>
      </c>
      <c r="D130" s="64">
        <f>IF(Brukerregistrering!$G125*Målinger!E127=0,0,Brukerregistrering!$G125*Målinger!E127)</f>
        <v>0</v>
      </c>
      <c r="E130" s="67">
        <f>IF(Brukerregistrering!$G125*Målinger!$K127=0,0,Brukerregistrering!$G125*Målinger!$K127)</f>
        <v>0</v>
      </c>
      <c r="F130" s="67">
        <f>IF(Brukerregistrering!$G125*Målinger!$V127=0,0,Brukerregistrering!$G125*Målinger!$V127)</f>
        <v>0</v>
      </c>
      <c r="G130" s="67">
        <f>IF(Brukerregistrering!$G125*Målinger!$AG127=0,0,Brukerregistrering!$G125*Målinger!$AG127)</f>
        <v>0</v>
      </c>
      <c r="H130" s="69">
        <f>IF(Brukerregistrering!$G125*Målinger!$AR127=0,0,Brukerregistrering!$G125*Målinger!$AR127)</f>
        <v>0</v>
      </c>
      <c r="I130" s="69"/>
      <c r="J130" s="69"/>
      <c r="K130" s="69"/>
      <c r="L130" s="69"/>
      <c r="M130" s="69"/>
      <c r="N130" s="69"/>
      <c r="O130" s="69"/>
      <c r="P130" s="69"/>
      <c r="Q130" s="69"/>
      <c r="R130" s="69"/>
      <c r="S130" s="69"/>
      <c r="T130" s="69"/>
      <c r="U130" s="69"/>
      <c r="V130" s="69"/>
      <c r="W130" s="69"/>
      <c r="X130" s="69"/>
      <c r="Y130" s="69"/>
      <c r="Z130" s="69"/>
      <c r="AA130" s="69"/>
      <c r="AB130" s="99"/>
      <c r="AC130" s="103"/>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5"/>
    </row>
    <row r="131" spans="1:52" ht="15.75" thickBot="1">
      <c r="A131" s="36" t="str">
        <f>IF(Brukerregistrering!C126="","",Brukerregistrering!C126)</f>
        <v/>
      </c>
      <c r="B131" s="22" t="str">
        <f>IF(Brukerregistrering!F126="","",Brukerregistrering!F126)</f>
        <v/>
      </c>
      <c r="C131" s="60" t="str">
        <f>IF(Brukerregistrering!H126="","",Brukerregistrering!H126)</f>
        <v/>
      </c>
      <c r="D131" s="64">
        <f>IF(Brukerregistrering!$G126*Målinger!E128=0,0,Brukerregistrering!$G126*Målinger!E128)</f>
        <v>0</v>
      </c>
      <c r="E131" s="67">
        <f>IF(Brukerregistrering!$G126*Målinger!$K128=0,0,Brukerregistrering!$G126*Målinger!$K128)</f>
        <v>0</v>
      </c>
      <c r="F131" s="67">
        <f>IF(Brukerregistrering!$G126*Målinger!$V128=0,0,Brukerregistrering!$G126*Målinger!$V128)</f>
        <v>0</v>
      </c>
      <c r="G131" s="67">
        <f>IF(Brukerregistrering!$G126*Målinger!$AG128=0,0,Brukerregistrering!$G126*Målinger!$AG128)</f>
        <v>0</v>
      </c>
      <c r="H131" s="69">
        <f>IF(Brukerregistrering!$G126*Målinger!$AR128=0,0,Brukerregistrering!$G126*Målinger!$AR128)</f>
        <v>0</v>
      </c>
      <c r="I131" s="69"/>
      <c r="J131" s="69"/>
      <c r="K131" s="69"/>
      <c r="L131" s="69"/>
      <c r="M131" s="69"/>
      <c r="N131" s="69"/>
      <c r="O131" s="69"/>
      <c r="P131" s="69"/>
      <c r="Q131" s="69"/>
      <c r="R131" s="69"/>
      <c r="S131" s="69"/>
      <c r="T131" s="69"/>
      <c r="U131" s="69"/>
      <c r="V131" s="69"/>
      <c r="W131" s="69"/>
      <c r="X131" s="69"/>
      <c r="Y131" s="69"/>
      <c r="Z131" s="69"/>
      <c r="AA131" s="69"/>
      <c r="AB131" s="99"/>
      <c r="AC131" s="103"/>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5"/>
    </row>
    <row r="132" spans="1:52" ht="15.75" thickBot="1">
      <c r="A132" s="36" t="str">
        <f>IF(Brukerregistrering!C127="","",Brukerregistrering!C127)</f>
        <v/>
      </c>
      <c r="B132" s="22" t="str">
        <f>IF(Brukerregistrering!F127="","",Brukerregistrering!F127)</f>
        <v/>
      </c>
      <c r="C132" s="60" t="str">
        <f>IF(Brukerregistrering!H127="","",Brukerregistrering!H127)</f>
        <v/>
      </c>
      <c r="D132" s="64">
        <f>IF(Brukerregistrering!$G127*Målinger!E129=0,0,Brukerregistrering!$G127*Målinger!E129)</f>
        <v>0</v>
      </c>
      <c r="E132" s="67">
        <f>IF(Brukerregistrering!$G127*Målinger!$K129=0,0,Brukerregistrering!$G127*Målinger!$K129)</f>
        <v>0</v>
      </c>
      <c r="F132" s="67">
        <f>IF(Brukerregistrering!$G127*Målinger!$V129=0,0,Brukerregistrering!$G127*Målinger!$V129)</f>
        <v>0</v>
      </c>
      <c r="G132" s="67">
        <f>IF(Brukerregistrering!$G127*Målinger!$AG129=0,0,Brukerregistrering!$G127*Målinger!$AG129)</f>
        <v>0</v>
      </c>
      <c r="H132" s="69">
        <f>IF(Brukerregistrering!$G127*Målinger!$AR129=0,0,Brukerregistrering!$G127*Målinger!$AR129)</f>
        <v>0</v>
      </c>
      <c r="I132" s="69"/>
      <c r="J132" s="69"/>
      <c r="K132" s="69"/>
      <c r="L132" s="69"/>
      <c r="M132" s="69"/>
      <c r="N132" s="69"/>
      <c r="O132" s="69"/>
      <c r="P132" s="69"/>
      <c r="Q132" s="69"/>
      <c r="R132" s="69"/>
      <c r="S132" s="69"/>
      <c r="T132" s="69"/>
      <c r="U132" s="69"/>
      <c r="V132" s="69"/>
      <c r="W132" s="69"/>
      <c r="X132" s="69"/>
      <c r="Y132" s="69"/>
      <c r="Z132" s="69"/>
      <c r="AA132" s="69"/>
      <c r="AB132" s="99"/>
      <c r="AC132" s="103"/>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5"/>
    </row>
    <row r="133" spans="1:52" ht="15.75" thickBot="1">
      <c r="A133" s="36" t="str">
        <f>IF(Brukerregistrering!C128="","",Brukerregistrering!C128)</f>
        <v/>
      </c>
      <c r="B133" s="22" t="str">
        <f>IF(Brukerregistrering!F128="","",Brukerregistrering!F128)</f>
        <v/>
      </c>
      <c r="C133" s="60" t="str">
        <f>IF(Brukerregistrering!H128="","",Brukerregistrering!H128)</f>
        <v/>
      </c>
      <c r="D133" s="64">
        <f>IF(Brukerregistrering!$G128*Målinger!E130=0,0,Brukerregistrering!$G128*Målinger!E130)</f>
        <v>0</v>
      </c>
      <c r="E133" s="67">
        <f>IF(Brukerregistrering!$G128*Målinger!$K130=0,0,Brukerregistrering!$G128*Målinger!$K130)</f>
        <v>0</v>
      </c>
      <c r="F133" s="67">
        <f>IF(Brukerregistrering!$G128*Målinger!$V130=0,0,Brukerregistrering!$G128*Målinger!$V130)</f>
        <v>0</v>
      </c>
      <c r="G133" s="67">
        <f>IF(Brukerregistrering!$G128*Målinger!$AG130=0,0,Brukerregistrering!$G128*Målinger!$AG130)</f>
        <v>0</v>
      </c>
      <c r="H133" s="69">
        <f>IF(Brukerregistrering!$G128*Målinger!$AR130=0,0,Brukerregistrering!$G128*Målinger!$AR130)</f>
        <v>0</v>
      </c>
      <c r="I133" s="69"/>
      <c r="J133" s="69"/>
      <c r="K133" s="69"/>
      <c r="L133" s="69"/>
      <c r="M133" s="69"/>
      <c r="N133" s="69"/>
      <c r="O133" s="69"/>
      <c r="P133" s="69"/>
      <c r="Q133" s="69"/>
      <c r="R133" s="69"/>
      <c r="S133" s="69"/>
      <c r="T133" s="69"/>
      <c r="U133" s="69"/>
      <c r="V133" s="69"/>
      <c r="W133" s="69"/>
      <c r="X133" s="69"/>
      <c r="Y133" s="69"/>
      <c r="Z133" s="69"/>
      <c r="AA133" s="69"/>
      <c r="AB133" s="99"/>
      <c r="AC133" s="103"/>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5"/>
    </row>
    <row r="134" spans="1:52" ht="15.75" thickBot="1">
      <c r="A134" s="36" t="str">
        <f>IF(Brukerregistrering!C129="","",Brukerregistrering!C129)</f>
        <v/>
      </c>
      <c r="B134" s="22" t="str">
        <f>IF(Brukerregistrering!F129="","",Brukerregistrering!F129)</f>
        <v/>
      </c>
      <c r="C134" s="60" t="str">
        <f>IF(Brukerregistrering!H129="","",Brukerregistrering!H129)</f>
        <v/>
      </c>
      <c r="D134" s="64">
        <f>IF(Brukerregistrering!$G129*Målinger!E131=0,0,Brukerregistrering!$G129*Målinger!E131)</f>
        <v>0</v>
      </c>
      <c r="E134" s="67">
        <f>IF(Brukerregistrering!$G129*Målinger!$K131=0,0,Brukerregistrering!$G129*Målinger!$K131)</f>
        <v>0</v>
      </c>
      <c r="F134" s="67">
        <f>IF(Brukerregistrering!$G129*Målinger!$V131=0,0,Brukerregistrering!$G129*Målinger!$V131)</f>
        <v>0</v>
      </c>
      <c r="G134" s="67">
        <f>IF(Brukerregistrering!$G129*Målinger!$AG131=0,0,Brukerregistrering!$G129*Målinger!$AG131)</f>
        <v>0</v>
      </c>
      <c r="H134" s="69">
        <f>IF(Brukerregistrering!$G129*Målinger!$AR131=0,0,Brukerregistrering!$G129*Målinger!$AR131)</f>
        <v>0</v>
      </c>
      <c r="I134" s="69"/>
      <c r="J134" s="69"/>
      <c r="K134" s="69"/>
      <c r="L134" s="69"/>
      <c r="M134" s="69"/>
      <c r="N134" s="69"/>
      <c r="O134" s="69"/>
      <c r="P134" s="69"/>
      <c r="Q134" s="69"/>
      <c r="R134" s="69"/>
      <c r="S134" s="69"/>
      <c r="T134" s="69"/>
      <c r="U134" s="69"/>
      <c r="V134" s="69"/>
      <c r="W134" s="69"/>
      <c r="X134" s="69"/>
      <c r="Y134" s="69"/>
      <c r="Z134" s="69"/>
      <c r="AA134" s="69"/>
      <c r="AB134" s="99"/>
      <c r="AC134" s="103"/>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5"/>
    </row>
    <row r="135" spans="1:52" ht="15.75" thickBot="1">
      <c r="A135" s="36" t="str">
        <f>IF(Brukerregistrering!C130="","",Brukerregistrering!C130)</f>
        <v/>
      </c>
      <c r="B135" s="22" t="str">
        <f>IF(Brukerregistrering!F130="","",Brukerregistrering!F130)</f>
        <v/>
      </c>
      <c r="C135" s="60" t="str">
        <f>IF(Brukerregistrering!H130="","",Brukerregistrering!H130)</f>
        <v/>
      </c>
      <c r="D135" s="64">
        <f>IF(Brukerregistrering!$G130*Målinger!E132=0,0,Brukerregistrering!$G130*Målinger!E132)</f>
        <v>0</v>
      </c>
      <c r="E135" s="67">
        <f>IF(Brukerregistrering!$G130*Målinger!$K132=0,0,Brukerregistrering!$G130*Målinger!$K132)</f>
        <v>0</v>
      </c>
      <c r="F135" s="67">
        <f>IF(Brukerregistrering!$G130*Målinger!$V132=0,0,Brukerregistrering!$G130*Målinger!$V132)</f>
        <v>0</v>
      </c>
      <c r="G135" s="67">
        <f>IF(Brukerregistrering!$G130*Målinger!$AG132=0,0,Brukerregistrering!$G130*Målinger!$AG132)</f>
        <v>0</v>
      </c>
      <c r="H135" s="69">
        <f>IF(Brukerregistrering!$G130*Målinger!$AR132=0,0,Brukerregistrering!$G130*Målinger!$AR132)</f>
        <v>0</v>
      </c>
      <c r="I135" s="69"/>
      <c r="J135" s="69"/>
      <c r="K135" s="69"/>
      <c r="L135" s="69"/>
      <c r="M135" s="69"/>
      <c r="N135" s="69"/>
      <c r="O135" s="69"/>
      <c r="P135" s="69"/>
      <c r="Q135" s="69"/>
      <c r="R135" s="69"/>
      <c r="S135" s="69"/>
      <c r="T135" s="69"/>
      <c r="U135" s="69"/>
      <c r="V135" s="69"/>
      <c r="W135" s="69"/>
      <c r="X135" s="69"/>
      <c r="Y135" s="69"/>
      <c r="Z135" s="69"/>
      <c r="AA135" s="69"/>
      <c r="AB135" s="99"/>
      <c r="AC135" s="103"/>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5"/>
    </row>
    <row r="136" spans="1:52" ht="15.75" thickBot="1">
      <c r="A136" s="36" t="str">
        <f>IF(Brukerregistrering!C131="","",Brukerregistrering!C131)</f>
        <v/>
      </c>
      <c r="B136" s="22" t="str">
        <f>IF(Brukerregistrering!F131="","",Brukerregistrering!F131)</f>
        <v/>
      </c>
      <c r="C136" s="60" t="str">
        <f>IF(Brukerregistrering!H131="","",Brukerregistrering!H131)</f>
        <v/>
      </c>
      <c r="D136" s="64">
        <f>IF(Brukerregistrering!$G131*Målinger!E133=0,0,Brukerregistrering!$G131*Målinger!E133)</f>
        <v>0</v>
      </c>
      <c r="E136" s="67">
        <f>IF(Brukerregistrering!$G131*Målinger!$K133=0,0,Brukerregistrering!$G131*Målinger!$K133)</f>
        <v>0</v>
      </c>
      <c r="F136" s="67">
        <f>IF(Brukerregistrering!$G131*Målinger!$V133=0,0,Brukerregistrering!$G131*Målinger!$V133)</f>
        <v>0</v>
      </c>
      <c r="G136" s="67">
        <f>IF(Brukerregistrering!$G131*Målinger!$AG133=0,0,Brukerregistrering!$G131*Målinger!$AG133)</f>
        <v>0</v>
      </c>
      <c r="H136" s="69">
        <f>IF(Brukerregistrering!$G131*Målinger!$AR133=0,0,Brukerregistrering!$G131*Målinger!$AR133)</f>
        <v>0</v>
      </c>
      <c r="I136" s="69"/>
      <c r="J136" s="69"/>
      <c r="K136" s="69"/>
      <c r="L136" s="69"/>
      <c r="M136" s="69"/>
      <c r="N136" s="69"/>
      <c r="O136" s="69"/>
      <c r="P136" s="69"/>
      <c r="Q136" s="69"/>
      <c r="R136" s="69"/>
      <c r="S136" s="69"/>
      <c r="T136" s="69"/>
      <c r="U136" s="69"/>
      <c r="V136" s="69"/>
      <c r="W136" s="69"/>
      <c r="X136" s="69"/>
      <c r="Y136" s="69"/>
      <c r="Z136" s="69"/>
      <c r="AA136" s="69"/>
      <c r="AB136" s="99"/>
      <c r="AC136" s="103"/>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5"/>
    </row>
    <row r="137" spans="1:52" ht="15.75" thickBot="1">
      <c r="A137" s="36" t="str">
        <f>IF(Brukerregistrering!C132="","",Brukerregistrering!C132)</f>
        <v/>
      </c>
      <c r="B137" s="22" t="str">
        <f>IF(Brukerregistrering!F132="","",Brukerregistrering!F132)</f>
        <v/>
      </c>
      <c r="C137" s="60" t="str">
        <f>IF(Brukerregistrering!H132="","",Brukerregistrering!H132)</f>
        <v/>
      </c>
      <c r="D137" s="64">
        <f>IF(Brukerregistrering!$G132*Målinger!E134=0,0,Brukerregistrering!$G132*Målinger!E134)</f>
        <v>0</v>
      </c>
      <c r="E137" s="67">
        <f>IF(Brukerregistrering!$G132*Målinger!$K134=0,0,Brukerregistrering!$G132*Målinger!$K134)</f>
        <v>0</v>
      </c>
      <c r="F137" s="67">
        <f>IF(Brukerregistrering!$G132*Målinger!$V134=0,0,Brukerregistrering!$G132*Målinger!$V134)</f>
        <v>0</v>
      </c>
      <c r="G137" s="67">
        <f>IF(Brukerregistrering!$G132*Målinger!$AG134=0,0,Brukerregistrering!$G132*Målinger!$AG134)</f>
        <v>0</v>
      </c>
      <c r="H137" s="69">
        <f>IF(Brukerregistrering!$G132*Målinger!$AR134=0,0,Brukerregistrering!$G132*Målinger!$AR134)</f>
        <v>0</v>
      </c>
      <c r="I137" s="69"/>
      <c r="J137" s="69"/>
      <c r="K137" s="69"/>
      <c r="L137" s="69"/>
      <c r="M137" s="69"/>
      <c r="N137" s="69"/>
      <c r="O137" s="69"/>
      <c r="P137" s="69"/>
      <c r="Q137" s="69"/>
      <c r="R137" s="69"/>
      <c r="S137" s="69"/>
      <c r="T137" s="69"/>
      <c r="U137" s="69"/>
      <c r="V137" s="69"/>
      <c r="W137" s="69"/>
      <c r="X137" s="69"/>
      <c r="Y137" s="69"/>
      <c r="Z137" s="69"/>
      <c r="AA137" s="69"/>
      <c r="AB137" s="99"/>
      <c r="AC137" s="103"/>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5"/>
    </row>
    <row r="138" spans="1:52" ht="15.75" thickBot="1">
      <c r="A138" s="36" t="str">
        <f>IF(Brukerregistrering!C133="","",Brukerregistrering!C133)</f>
        <v/>
      </c>
      <c r="B138" s="22" t="str">
        <f>IF(Brukerregistrering!F133="","",Brukerregistrering!F133)</f>
        <v/>
      </c>
      <c r="C138" s="60" t="str">
        <f>IF(Brukerregistrering!H133="","",Brukerregistrering!H133)</f>
        <v/>
      </c>
      <c r="D138" s="64">
        <f>IF(Brukerregistrering!$G133*Målinger!E135=0,0,Brukerregistrering!$G133*Målinger!E135)</f>
        <v>0</v>
      </c>
      <c r="E138" s="67">
        <f>IF(Brukerregistrering!$G133*Målinger!$K135=0,0,Brukerregistrering!$G133*Målinger!$K135)</f>
        <v>0</v>
      </c>
      <c r="F138" s="67">
        <f>IF(Brukerregistrering!$G133*Målinger!$V135=0,0,Brukerregistrering!$G133*Målinger!$V135)</f>
        <v>0</v>
      </c>
      <c r="G138" s="67">
        <f>IF(Brukerregistrering!$G133*Målinger!$AG135=0,0,Brukerregistrering!$G133*Målinger!$AG135)</f>
        <v>0</v>
      </c>
      <c r="H138" s="69">
        <f>IF(Brukerregistrering!$G133*Målinger!$AR135=0,0,Brukerregistrering!$G133*Målinger!$AR135)</f>
        <v>0</v>
      </c>
      <c r="I138" s="69"/>
      <c r="J138" s="69"/>
      <c r="K138" s="69"/>
      <c r="L138" s="69"/>
      <c r="M138" s="69"/>
      <c r="N138" s="69"/>
      <c r="O138" s="69"/>
      <c r="P138" s="69"/>
      <c r="Q138" s="69"/>
      <c r="R138" s="69"/>
      <c r="S138" s="69"/>
      <c r="T138" s="69"/>
      <c r="U138" s="69"/>
      <c r="V138" s="69"/>
      <c r="W138" s="69"/>
      <c r="X138" s="69"/>
      <c r="Y138" s="69"/>
      <c r="Z138" s="69"/>
      <c r="AA138" s="69"/>
      <c r="AB138" s="99"/>
      <c r="AC138" s="103"/>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5"/>
    </row>
    <row r="139" spans="1:52" ht="15.75" thickBot="1">
      <c r="A139" s="36" t="str">
        <f>IF(Brukerregistrering!C134="","",Brukerregistrering!C134)</f>
        <v/>
      </c>
      <c r="B139" s="22" t="str">
        <f>IF(Brukerregistrering!F134="","",Brukerregistrering!F134)</f>
        <v/>
      </c>
      <c r="C139" s="60" t="str">
        <f>IF(Brukerregistrering!H134="","",Brukerregistrering!H134)</f>
        <v/>
      </c>
      <c r="D139" s="64">
        <f>IF(Brukerregistrering!$G134*Målinger!E136=0,0,Brukerregistrering!$G134*Målinger!E136)</f>
        <v>0</v>
      </c>
      <c r="E139" s="67">
        <f>IF(Brukerregistrering!$G134*Målinger!$K136=0,0,Brukerregistrering!$G134*Målinger!$K136)</f>
        <v>0</v>
      </c>
      <c r="F139" s="67">
        <f>IF(Brukerregistrering!$G134*Målinger!$V136=0,0,Brukerregistrering!$G134*Målinger!$V136)</f>
        <v>0</v>
      </c>
      <c r="G139" s="67">
        <f>IF(Brukerregistrering!$G134*Målinger!$AG136=0,0,Brukerregistrering!$G134*Målinger!$AG136)</f>
        <v>0</v>
      </c>
      <c r="H139" s="69">
        <f>IF(Brukerregistrering!$G134*Målinger!$AR136=0,0,Brukerregistrering!$G134*Målinger!$AR136)</f>
        <v>0</v>
      </c>
      <c r="I139" s="69"/>
      <c r="J139" s="69"/>
      <c r="K139" s="69"/>
      <c r="L139" s="69"/>
      <c r="M139" s="69"/>
      <c r="N139" s="69"/>
      <c r="O139" s="69"/>
      <c r="P139" s="69"/>
      <c r="Q139" s="69"/>
      <c r="R139" s="69"/>
      <c r="S139" s="69"/>
      <c r="T139" s="69"/>
      <c r="U139" s="69"/>
      <c r="V139" s="69"/>
      <c r="W139" s="69"/>
      <c r="X139" s="69"/>
      <c r="Y139" s="69"/>
      <c r="Z139" s="69"/>
      <c r="AA139" s="69"/>
      <c r="AB139" s="99"/>
      <c r="AC139" s="103"/>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5"/>
    </row>
    <row r="140" spans="1:52" ht="15.75" thickBot="1">
      <c r="A140" s="36" t="str">
        <f>IF(Brukerregistrering!C135="","",Brukerregistrering!C135)</f>
        <v/>
      </c>
      <c r="B140" s="22" t="str">
        <f>IF(Brukerregistrering!F135="","",Brukerregistrering!F135)</f>
        <v/>
      </c>
      <c r="C140" s="60" t="str">
        <f>IF(Brukerregistrering!H135="","",Brukerregistrering!H135)</f>
        <v/>
      </c>
      <c r="D140" s="64">
        <f>IF(Brukerregistrering!$G135*Målinger!E137=0,0,Brukerregistrering!$G135*Målinger!E137)</f>
        <v>0</v>
      </c>
      <c r="E140" s="67">
        <f>IF(Brukerregistrering!$G135*Målinger!$K137=0,0,Brukerregistrering!$G135*Målinger!$K137)</f>
        <v>0</v>
      </c>
      <c r="F140" s="67">
        <f>IF(Brukerregistrering!$G135*Målinger!$V137=0,0,Brukerregistrering!$G135*Målinger!$V137)</f>
        <v>0</v>
      </c>
      <c r="G140" s="67">
        <f>IF(Brukerregistrering!$G135*Målinger!$AG137=0,0,Brukerregistrering!$G135*Målinger!$AG137)</f>
        <v>0</v>
      </c>
      <c r="H140" s="69">
        <f>IF(Brukerregistrering!$G135*Målinger!$AR137=0,0,Brukerregistrering!$G135*Målinger!$AR137)</f>
        <v>0</v>
      </c>
      <c r="I140" s="69"/>
      <c r="J140" s="69"/>
      <c r="K140" s="69"/>
      <c r="L140" s="69"/>
      <c r="M140" s="69"/>
      <c r="N140" s="69"/>
      <c r="O140" s="69"/>
      <c r="P140" s="69"/>
      <c r="Q140" s="69"/>
      <c r="R140" s="69"/>
      <c r="S140" s="69"/>
      <c r="T140" s="69"/>
      <c r="U140" s="69"/>
      <c r="V140" s="69"/>
      <c r="W140" s="69"/>
      <c r="X140" s="69"/>
      <c r="Y140" s="69"/>
      <c r="Z140" s="69"/>
      <c r="AA140" s="69"/>
      <c r="AB140" s="99"/>
      <c r="AC140" s="103"/>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5"/>
    </row>
    <row r="141" spans="1:52" ht="15.75" thickBot="1">
      <c r="A141" s="36" t="str">
        <f>IF(Brukerregistrering!C136="","",Brukerregistrering!C136)</f>
        <v/>
      </c>
      <c r="B141" s="22" t="str">
        <f>IF(Brukerregistrering!F136="","",Brukerregistrering!F136)</f>
        <v/>
      </c>
      <c r="C141" s="60" t="str">
        <f>IF(Brukerregistrering!H136="","",Brukerregistrering!H136)</f>
        <v/>
      </c>
      <c r="D141" s="64">
        <f>IF(Brukerregistrering!$G136*Målinger!E138=0,0,Brukerregistrering!$G136*Målinger!E138)</f>
        <v>0</v>
      </c>
      <c r="E141" s="67">
        <f>IF(Brukerregistrering!$G136*Målinger!$K138=0,0,Brukerregistrering!$G136*Målinger!$K138)</f>
        <v>0</v>
      </c>
      <c r="F141" s="67">
        <f>IF(Brukerregistrering!$G136*Målinger!$V138=0,0,Brukerregistrering!$G136*Målinger!$V138)</f>
        <v>0</v>
      </c>
      <c r="G141" s="67">
        <f>IF(Brukerregistrering!$G136*Målinger!$AG138=0,0,Brukerregistrering!$G136*Målinger!$AG138)</f>
        <v>0</v>
      </c>
      <c r="H141" s="69">
        <f>IF(Brukerregistrering!$G136*Målinger!$AR138=0,0,Brukerregistrering!$G136*Målinger!$AR138)</f>
        <v>0</v>
      </c>
      <c r="I141" s="69"/>
      <c r="J141" s="69"/>
      <c r="K141" s="69"/>
      <c r="L141" s="69"/>
      <c r="M141" s="69"/>
      <c r="N141" s="69"/>
      <c r="O141" s="69"/>
      <c r="P141" s="69"/>
      <c r="Q141" s="69"/>
      <c r="R141" s="69"/>
      <c r="S141" s="69"/>
      <c r="T141" s="69"/>
      <c r="U141" s="69"/>
      <c r="V141" s="69"/>
      <c r="W141" s="69"/>
      <c r="X141" s="69"/>
      <c r="Y141" s="69"/>
      <c r="Z141" s="69"/>
      <c r="AA141" s="69"/>
      <c r="AB141" s="99"/>
      <c r="AC141" s="103"/>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5"/>
    </row>
    <row r="142" spans="1:52" ht="15.75" thickBot="1">
      <c r="A142" s="36" t="str">
        <f>IF(Brukerregistrering!C137="","",Brukerregistrering!C137)</f>
        <v/>
      </c>
      <c r="B142" s="22" t="str">
        <f>IF(Brukerregistrering!F137="","",Brukerregistrering!F137)</f>
        <v/>
      </c>
      <c r="C142" s="60" t="str">
        <f>IF(Brukerregistrering!H137="","",Brukerregistrering!H137)</f>
        <v/>
      </c>
      <c r="D142" s="64">
        <f>IF(Brukerregistrering!$G137*Målinger!E139=0,0,Brukerregistrering!$G137*Målinger!E139)</f>
        <v>0</v>
      </c>
      <c r="E142" s="67">
        <f>IF(Brukerregistrering!$G137*Målinger!$K139=0,0,Brukerregistrering!$G137*Målinger!$K139)</f>
        <v>0</v>
      </c>
      <c r="F142" s="67">
        <f>IF(Brukerregistrering!$G137*Målinger!$V139=0,0,Brukerregistrering!$G137*Målinger!$V139)</f>
        <v>0</v>
      </c>
      <c r="G142" s="67">
        <f>IF(Brukerregistrering!$G137*Målinger!$AG139=0,0,Brukerregistrering!$G137*Målinger!$AG139)</f>
        <v>0</v>
      </c>
      <c r="H142" s="69">
        <f>IF(Brukerregistrering!$G137*Målinger!$AR139=0,0,Brukerregistrering!$G137*Målinger!$AR139)</f>
        <v>0</v>
      </c>
      <c r="I142" s="69"/>
      <c r="J142" s="69"/>
      <c r="K142" s="69"/>
      <c r="L142" s="69"/>
      <c r="M142" s="69"/>
      <c r="N142" s="69"/>
      <c r="O142" s="69"/>
      <c r="P142" s="69"/>
      <c r="Q142" s="69"/>
      <c r="R142" s="69"/>
      <c r="S142" s="69"/>
      <c r="T142" s="69"/>
      <c r="U142" s="69"/>
      <c r="V142" s="69"/>
      <c r="W142" s="69"/>
      <c r="X142" s="69"/>
      <c r="Y142" s="69"/>
      <c r="Z142" s="69"/>
      <c r="AA142" s="69"/>
      <c r="AB142" s="99"/>
      <c r="AC142" s="103"/>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5"/>
    </row>
    <row r="143" spans="1:52" ht="15.75" thickBot="1">
      <c r="A143" s="36" t="str">
        <f>IF(Brukerregistrering!C138="","",Brukerregistrering!C138)</f>
        <v/>
      </c>
      <c r="B143" s="22" t="str">
        <f>IF(Brukerregistrering!F138="","",Brukerregistrering!F138)</f>
        <v/>
      </c>
      <c r="C143" s="60" t="str">
        <f>IF(Brukerregistrering!H138="","",Brukerregistrering!H138)</f>
        <v/>
      </c>
      <c r="D143" s="64">
        <f>IF(Brukerregistrering!$G138*Målinger!E140=0,0,Brukerregistrering!$G138*Målinger!E140)</f>
        <v>0</v>
      </c>
      <c r="E143" s="67">
        <f>IF(Brukerregistrering!$G138*Målinger!$K140=0,0,Brukerregistrering!$G138*Målinger!$K140)</f>
        <v>0</v>
      </c>
      <c r="F143" s="67">
        <f>IF(Brukerregistrering!$G138*Målinger!$V140=0,0,Brukerregistrering!$G138*Målinger!$V140)</f>
        <v>0</v>
      </c>
      <c r="G143" s="67">
        <f>IF(Brukerregistrering!$G138*Målinger!$AG140=0,0,Brukerregistrering!$G138*Målinger!$AG140)</f>
        <v>0</v>
      </c>
      <c r="H143" s="69">
        <f>IF(Brukerregistrering!$G138*Målinger!$AR140=0,0,Brukerregistrering!$G138*Målinger!$AR140)</f>
        <v>0</v>
      </c>
      <c r="I143" s="69"/>
      <c r="J143" s="69"/>
      <c r="K143" s="69"/>
      <c r="L143" s="69"/>
      <c r="M143" s="69"/>
      <c r="N143" s="69"/>
      <c r="O143" s="69"/>
      <c r="P143" s="69"/>
      <c r="Q143" s="69"/>
      <c r="R143" s="69"/>
      <c r="S143" s="69"/>
      <c r="T143" s="69"/>
      <c r="U143" s="69"/>
      <c r="V143" s="69"/>
      <c r="W143" s="69"/>
      <c r="X143" s="69"/>
      <c r="Y143" s="69"/>
      <c r="Z143" s="69"/>
      <c r="AA143" s="69"/>
      <c r="AB143" s="99"/>
      <c r="AC143" s="103"/>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5"/>
    </row>
    <row r="144" spans="1:52" ht="15.75" thickBot="1">
      <c r="A144" s="36" t="str">
        <f>IF(Brukerregistrering!C139="","",Brukerregistrering!C139)</f>
        <v/>
      </c>
      <c r="B144" s="22" t="str">
        <f>IF(Brukerregistrering!F139="","",Brukerregistrering!F139)</f>
        <v/>
      </c>
      <c r="C144" s="60" t="str">
        <f>IF(Brukerregistrering!H139="","",Brukerregistrering!H139)</f>
        <v/>
      </c>
      <c r="D144" s="64">
        <f>IF(Brukerregistrering!$G139*Målinger!E141=0,0,Brukerregistrering!$G139*Målinger!E141)</f>
        <v>0</v>
      </c>
      <c r="E144" s="67">
        <f>IF(Brukerregistrering!$G139*Målinger!$K141=0,0,Brukerregistrering!$G139*Målinger!$K141)</f>
        <v>0</v>
      </c>
      <c r="F144" s="67">
        <f>IF(Brukerregistrering!$G139*Målinger!$V141=0,0,Brukerregistrering!$G139*Målinger!$V141)</f>
        <v>0</v>
      </c>
      <c r="G144" s="67">
        <f>IF(Brukerregistrering!$G139*Målinger!$AG141=0,0,Brukerregistrering!$G139*Målinger!$AG141)</f>
        <v>0</v>
      </c>
      <c r="H144" s="69">
        <f>IF(Brukerregistrering!$G139*Målinger!$AR141=0,0,Brukerregistrering!$G139*Målinger!$AR141)</f>
        <v>0</v>
      </c>
      <c r="I144" s="69"/>
      <c r="J144" s="69"/>
      <c r="K144" s="69"/>
      <c r="L144" s="69"/>
      <c r="M144" s="69"/>
      <c r="N144" s="69"/>
      <c r="O144" s="69"/>
      <c r="P144" s="69"/>
      <c r="Q144" s="69"/>
      <c r="R144" s="69"/>
      <c r="S144" s="69"/>
      <c r="T144" s="69"/>
      <c r="U144" s="69"/>
      <c r="V144" s="69"/>
      <c r="W144" s="69"/>
      <c r="X144" s="69"/>
      <c r="Y144" s="69"/>
      <c r="Z144" s="69"/>
      <c r="AA144" s="69"/>
      <c r="AB144" s="99"/>
      <c r="AC144" s="103"/>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5"/>
    </row>
    <row r="145" spans="1:52" ht="15.75" thickBot="1">
      <c r="A145" s="36" t="str">
        <f>IF(Brukerregistrering!C140="","",Brukerregistrering!C140)</f>
        <v/>
      </c>
      <c r="B145" s="22" t="str">
        <f>IF(Brukerregistrering!F140="","",Brukerregistrering!F140)</f>
        <v/>
      </c>
      <c r="C145" s="60" t="str">
        <f>IF(Brukerregistrering!H140="","",Brukerregistrering!H140)</f>
        <v/>
      </c>
      <c r="D145" s="64">
        <f>IF(Brukerregistrering!$G140*Målinger!E142=0,0,Brukerregistrering!$G140*Målinger!E142)</f>
        <v>0</v>
      </c>
      <c r="E145" s="67">
        <f>IF(Brukerregistrering!$G140*Målinger!$K142=0,0,Brukerregistrering!$G140*Målinger!$K142)</f>
        <v>0</v>
      </c>
      <c r="F145" s="67">
        <f>IF(Brukerregistrering!$G140*Målinger!$V142=0,0,Brukerregistrering!$G140*Målinger!$V142)</f>
        <v>0</v>
      </c>
      <c r="G145" s="67">
        <f>IF(Brukerregistrering!$G140*Målinger!$AG142=0,0,Brukerregistrering!$G140*Målinger!$AG142)</f>
        <v>0</v>
      </c>
      <c r="H145" s="69">
        <f>IF(Brukerregistrering!$G140*Målinger!$AR142=0,0,Brukerregistrering!$G140*Målinger!$AR142)</f>
        <v>0</v>
      </c>
      <c r="I145" s="69"/>
      <c r="J145" s="69"/>
      <c r="K145" s="69"/>
      <c r="L145" s="69"/>
      <c r="M145" s="69"/>
      <c r="N145" s="69"/>
      <c r="O145" s="69"/>
      <c r="P145" s="69"/>
      <c r="Q145" s="69"/>
      <c r="R145" s="69"/>
      <c r="S145" s="69"/>
      <c r="T145" s="69"/>
      <c r="U145" s="69"/>
      <c r="V145" s="69"/>
      <c r="W145" s="69"/>
      <c r="X145" s="69"/>
      <c r="Y145" s="69"/>
      <c r="Z145" s="69"/>
      <c r="AA145" s="69"/>
      <c r="AB145" s="99"/>
      <c r="AC145" s="103"/>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5"/>
    </row>
    <row r="146" spans="1:52" ht="15.75" thickBot="1">
      <c r="A146" s="36" t="str">
        <f>IF(Brukerregistrering!C141="","",Brukerregistrering!C141)</f>
        <v/>
      </c>
      <c r="B146" s="22" t="str">
        <f>IF(Brukerregistrering!F141="","",Brukerregistrering!F141)</f>
        <v/>
      </c>
      <c r="C146" s="60" t="str">
        <f>IF(Brukerregistrering!H141="","",Brukerregistrering!H141)</f>
        <v/>
      </c>
      <c r="D146" s="64">
        <f>IF(Brukerregistrering!$G141*Målinger!E143=0,0,Brukerregistrering!$G141*Målinger!E143)</f>
        <v>0</v>
      </c>
      <c r="E146" s="67">
        <f>IF(Brukerregistrering!$G141*Målinger!$K143=0,0,Brukerregistrering!$G141*Målinger!$K143)</f>
        <v>0</v>
      </c>
      <c r="F146" s="67">
        <f>IF(Brukerregistrering!$G141*Målinger!$V143=0,0,Brukerregistrering!$G141*Målinger!$V143)</f>
        <v>0</v>
      </c>
      <c r="G146" s="67">
        <f>IF(Brukerregistrering!$G141*Målinger!$AG143=0,0,Brukerregistrering!$G141*Målinger!$AG143)</f>
        <v>0</v>
      </c>
      <c r="H146" s="69">
        <f>IF(Brukerregistrering!$G141*Målinger!$AR143=0,0,Brukerregistrering!$G141*Målinger!$AR143)</f>
        <v>0</v>
      </c>
      <c r="I146" s="69"/>
      <c r="J146" s="69"/>
      <c r="K146" s="69"/>
      <c r="L146" s="69"/>
      <c r="M146" s="69"/>
      <c r="N146" s="69"/>
      <c r="O146" s="69"/>
      <c r="P146" s="69"/>
      <c r="Q146" s="69"/>
      <c r="R146" s="69"/>
      <c r="S146" s="69"/>
      <c r="T146" s="69"/>
      <c r="U146" s="69"/>
      <c r="V146" s="69"/>
      <c r="W146" s="69"/>
      <c r="X146" s="69"/>
      <c r="Y146" s="69"/>
      <c r="Z146" s="69"/>
      <c r="AA146" s="69"/>
      <c r="AB146" s="99"/>
      <c r="AC146" s="103"/>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5"/>
    </row>
    <row r="147" spans="1:52" ht="15.75" thickBot="1">
      <c r="A147" s="36" t="str">
        <f>IF(Brukerregistrering!C142="","",Brukerregistrering!C142)</f>
        <v/>
      </c>
      <c r="B147" s="22" t="str">
        <f>IF(Brukerregistrering!F142="","",Brukerregistrering!F142)</f>
        <v/>
      </c>
      <c r="C147" s="60" t="str">
        <f>IF(Brukerregistrering!H142="","",Brukerregistrering!H142)</f>
        <v/>
      </c>
      <c r="D147" s="64">
        <f>IF(Brukerregistrering!$G142*Målinger!E144=0,0,Brukerregistrering!$G142*Målinger!E144)</f>
        <v>0</v>
      </c>
      <c r="E147" s="67">
        <f>IF(Brukerregistrering!$G142*Målinger!$K144=0,0,Brukerregistrering!$G142*Målinger!$K144)</f>
        <v>0</v>
      </c>
      <c r="F147" s="67">
        <f>IF(Brukerregistrering!$G142*Målinger!$V144=0,0,Brukerregistrering!$G142*Målinger!$V144)</f>
        <v>0</v>
      </c>
      <c r="G147" s="67">
        <f>IF(Brukerregistrering!$G142*Målinger!$AG144=0,0,Brukerregistrering!$G142*Målinger!$AG144)</f>
        <v>0</v>
      </c>
      <c r="H147" s="69">
        <f>IF(Brukerregistrering!$G142*Målinger!$AR144=0,0,Brukerregistrering!$G142*Målinger!$AR144)</f>
        <v>0</v>
      </c>
      <c r="I147" s="69"/>
      <c r="J147" s="69"/>
      <c r="K147" s="69"/>
      <c r="L147" s="69"/>
      <c r="M147" s="69"/>
      <c r="N147" s="69"/>
      <c r="O147" s="69"/>
      <c r="P147" s="69"/>
      <c r="Q147" s="69"/>
      <c r="R147" s="69"/>
      <c r="S147" s="69"/>
      <c r="T147" s="69"/>
      <c r="U147" s="69"/>
      <c r="V147" s="69"/>
      <c r="W147" s="69"/>
      <c r="X147" s="69"/>
      <c r="Y147" s="69"/>
      <c r="Z147" s="69"/>
      <c r="AA147" s="69"/>
      <c r="AB147" s="99"/>
      <c r="AC147" s="103"/>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5"/>
    </row>
    <row r="148" spans="1:52" ht="15.75" thickBot="1">
      <c r="A148" s="36" t="str">
        <f>IF(Brukerregistrering!C143="","",Brukerregistrering!C143)</f>
        <v/>
      </c>
      <c r="B148" s="22" t="str">
        <f>IF(Brukerregistrering!F143="","",Brukerregistrering!F143)</f>
        <v/>
      </c>
      <c r="C148" s="60" t="str">
        <f>IF(Brukerregistrering!H143="","",Brukerregistrering!H143)</f>
        <v/>
      </c>
      <c r="D148" s="64">
        <f>IF(Brukerregistrering!$G143*Målinger!E145=0,0,Brukerregistrering!$G143*Målinger!E145)</f>
        <v>0</v>
      </c>
      <c r="E148" s="67">
        <f>IF(Brukerregistrering!$G143*Målinger!$K145=0,0,Brukerregistrering!$G143*Målinger!$K145)</f>
        <v>0</v>
      </c>
      <c r="F148" s="67">
        <f>IF(Brukerregistrering!$G143*Målinger!$V145=0,0,Brukerregistrering!$G143*Målinger!$V145)</f>
        <v>0</v>
      </c>
      <c r="G148" s="67">
        <f>IF(Brukerregistrering!$G143*Målinger!$AG145=0,0,Brukerregistrering!$G143*Målinger!$AG145)</f>
        <v>0</v>
      </c>
      <c r="H148" s="69">
        <f>IF(Brukerregistrering!$G143*Målinger!$AR145=0,0,Brukerregistrering!$G143*Målinger!$AR145)</f>
        <v>0</v>
      </c>
      <c r="I148" s="69"/>
      <c r="J148" s="69"/>
      <c r="K148" s="69"/>
      <c r="L148" s="69"/>
      <c r="M148" s="69"/>
      <c r="N148" s="69"/>
      <c r="O148" s="69"/>
      <c r="P148" s="69"/>
      <c r="Q148" s="69"/>
      <c r="R148" s="69"/>
      <c r="S148" s="69"/>
      <c r="T148" s="69"/>
      <c r="U148" s="69"/>
      <c r="V148" s="69"/>
      <c r="W148" s="69"/>
      <c r="X148" s="69"/>
      <c r="Y148" s="69"/>
      <c r="Z148" s="69"/>
      <c r="AA148" s="69"/>
      <c r="AB148" s="99"/>
      <c r="AC148" s="103"/>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5"/>
    </row>
    <row r="149" spans="1:52" ht="15.75" thickBot="1">
      <c r="A149" s="36" t="str">
        <f>IF(Brukerregistrering!C144="","",Brukerregistrering!C144)</f>
        <v/>
      </c>
      <c r="B149" s="22" t="str">
        <f>IF(Brukerregistrering!F144="","",Brukerregistrering!F144)</f>
        <v/>
      </c>
      <c r="C149" s="60" t="str">
        <f>IF(Brukerregistrering!H144="","",Brukerregistrering!H144)</f>
        <v/>
      </c>
      <c r="D149" s="64">
        <f>IF(Brukerregistrering!$G144*Målinger!E146=0,0,Brukerregistrering!$G144*Målinger!E146)</f>
        <v>0</v>
      </c>
      <c r="E149" s="67">
        <f>IF(Brukerregistrering!$G144*Målinger!$K146=0,0,Brukerregistrering!$G144*Målinger!$K146)</f>
        <v>0</v>
      </c>
      <c r="F149" s="67">
        <f>IF(Brukerregistrering!$G144*Målinger!$V146=0,0,Brukerregistrering!$G144*Målinger!$V146)</f>
        <v>0</v>
      </c>
      <c r="G149" s="67">
        <f>IF(Brukerregistrering!$G144*Målinger!$AG146=0,0,Brukerregistrering!$G144*Målinger!$AG146)</f>
        <v>0</v>
      </c>
      <c r="H149" s="69">
        <f>IF(Brukerregistrering!$G144*Målinger!$AR146=0,0,Brukerregistrering!$G144*Målinger!$AR146)</f>
        <v>0</v>
      </c>
      <c r="I149" s="69"/>
      <c r="J149" s="69"/>
      <c r="K149" s="69"/>
      <c r="L149" s="69"/>
      <c r="M149" s="69"/>
      <c r="N149" s="69"/>
      <c r="O149" s="69"/>
      <c r="P149" s="69"/>
      <c r="Q149" s="69"/>
      <c r="R149" s="69"/>
      <c r="S149" s="69"/>
      <c r="T149" s="69"/>
      <c r="U149" s="69"/>
      <c r="V149" s="69"/>
      <c r="W149" s="69"/>
      <c r="X149" s="69"/>
      <c r="Y149" s="69"/>
      <c r="Z149" s="69"/>
      <c r="AA149" s="69"/>
      <c r="AB149" s="99"/>
      <c r="AC149" s="103"/>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5"/>
    </row>
    <row r="150" spans="1:52" ht="15.75" thickBot="1">
      <c r="A150" s="36" t="str">
        <f>IF(Brukerregistrering!C145="","",Brukerregistrering!C145)</f>
        <v/>
      </c>
      <c r="B150" s="22" t="str">
        <f>IF(Brukerregistrering!F145="","",Brukerregistrering!F145)</f>
        <v/>
      </c>
      <c r="C150" s="60" t="str">
        <f>IF(Brukerregistrering!H145="","",Brukerregistrering!H145)</f>
        <v/>
      </c>
      <c r="D150" s="64">
        <f>IF(Brukerregistrering!$G145*Målinger!E147=0,0,Brukerregistrering!$G145*Målinger!E147)</f>
        <v>0</v>
      </c>
      <c r="E150" s="67">
        <f>IF(Brukerregistrering!$G145*Målinger!$K147=0,0,Brukerregistrering!$G145*Målinger!$K147)</f>
        <v>0</v>
      </c>
      <c r="F150" s="67">
        <f>IF(Brukerregistrering!$G145*Målinger!$V147=0,0,Brukerregistrering!$G145*Målinger!$V147)</f>
        <v>0</v>
      </c>
      <c r="G150" s="67">
        <f>IF(Brukerregistrering!$G145*Målinger!$AG147=0,0,Brukerregistrering!$G145*Målinger!$AG147)</f>
        <v>0</v>
      </c>
      <c r="H150" s="69">
        <f>IF(Brukerregistrering!$G145*Målinger!$AR147=0,0,Brukerregistrering!$G145*Målinger!$AR147)</f>
        <v>0</v>
      </c>
      <c r="I150" s="69"/>
      <c r="J150" s="69"/>
      <c r="K150" s="69"/>
      <c r="L150" s="69"/>
      <c r="M150" s="69"/>
      <c r="N150" s="69"/>
      <c r="O150" s="69"/>
      <c r="P150" s="69"/>
      <c r="Q150" s="69"/>
      <c r="R150" s="69"/>
      <c r="S150" s="69"/>
      <c r="T150" s="69"/>
      <c r="U150" s="69"/>
      <c r="V150" s="69"/>
      <c r="W150" s="69"/>
      <c r="X150" s="69"/>
      <c r="Y150" s="69"/>
      <c r="Z150" s="69"/>
      <c r="AA150" s="69"/>
      <c r="AB150" s="99"/>
      <c r="AC150" s="103"/>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5"/>
    </row>
    <row r="151" spans="1:52" ht="15.75" thickBot="1">
      <c r="A151" s="36" t="str">
        <f>IF(Brukerregistrering!C146="","",Brukerregistrering!C146)</f>
        <v/>
      </c>
      <c r="B151" s="22" t="str">
        <f>IF(Brukerregistrering!F146="","",Brukerregistrering!F146)</f>
        <v/>
      </c>
      <c r="C151" s="60" t="str">
        <f>IF(Brukerregistrering!H146="","",Brukerregistrering!H146)</f>
        <v/>
      </c>
      <c r="D151" s="64">
        <f>IF(Brukerregistrering!$G146*Målinger!E148=0,0,Brukerregistrering!$G146*Målinger!E148)</f>
        <v>0</v>
      </c>
      <c r="E151" s="67">
        <f>IF(Brukerregistrering!$G146*Målinger!$K148=0,0,Brukerregistrering!$G146*Målinger!$K148)</f>
        <v>0</v>
      </c>
      <c r="F151" s="67">
        <f>IF(Brukerregistrering!$G146*Målinger!$V148=0,0,Brukerregistrering!$G146*Målinger!$V148)</f>
        <v>0</v>
      </c>
      <c r="G151" s="67">
        <f>IF(Brukerregistrering!$G146*Målinger!$AG148=0,0,Brukerregistrering!$G146*Målinger!$AG148)</f>
        <v>0</v>
      </c>
      <c r="H151" s="69">
        <f>IF(Brukerregistrering!$G146*Målinger!$AR148=0,0,Brukerregistrering!$G146*Målinger!$AR148)</f>
        <v>0</v>
      </c>
      <c r="I151" s="69"/>
      <c r="J151" s="69"/>
      <c r="K151" s="69"/>
      <c r="L151" s="69"/>
      <c r="M151" s="69"/>
      <c r="N151" s="69"/>
      <c r="O151" s="69"/>
      <c r="P151" s="69"/>
      <c r="Q151" s="69"/>
      <c r="R151" s="69"/>
      <c r="S151" s="69"/>
      <c r="T151" s="69"/>
      <c r="U151" s="69"/>
      <c r="V151" s="69"/>
      <c r="W151" s="69"/>
      <c r="X151" s="69"/>
      <c r="Y151" s="69"/>
      <c r="Z151" s="69"/>
      <c r="AA151" s="69"/>
      <c r="AB151" s="99"/>
      <c r="AC151" s="103"/>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5"/>
    </row>
    <row r="152" spans="1:52" ht="15.75" thickBot="1">
      <c r="A152" s="36" t="str">
        <f>IF(Brukerregistrering!C147="","",Brukerregistrering!C147)</f>
        <v/>
      </c>
      <c r="B152" s="22" t="str">
        <f>IF(Brukerregistrering!F147="","",Brukerregistrering!F147)</f>
        <v/>
      </c>
      <c r="C152" s="60" t="str">
        <f>IF(Brukerregistrering!H147="","",Brukerregistrering!H147)</f>
        <v/>
      </c>
      <c r="D152" s="64">
        <f>IF(Brukerregistrering!$G147*Målinger!E149=0,0,Brukerregistrering!$G147*Målinger!E149)</f>
        <v>0</v>
      </c>
      <c r="E152" s="67">
        <f>IF(Brukerregistrering!$G147*Målinger!$K149=0,0,Brukerregistrering!$G147*Målinger!$K149)</f>
        <v>0</v>
      </c>
      <c r="F152" s="67">
        <f>IF(Brukerregistrering!$G147*Målinger!$V149=0,0,Brukerregistrering!$G147*Målinger!$V149)</f>
        <v>0</v>
      </c>
      <c r="G152" s="67">
        <f>IF(Brukerregistrering!$G147*Målinger!$AG149=0,0,Brukerregistrering!$G147*Målinger!$AG149)</f>
        <v>0</v>
      </c>
      <c r="H152" s="69">
        <f>IF(Brukerregistrering!$G147*Målinger!$AR149=0,0,Brukerregistrering!$G147*Målinger!$AR149)</f>
        <v>0</v>
      </c>
      <c r="I152" s="69"/>
      <c r="J152" s="69"/>
      <c r="K152" s="69"/>
      <c r="L152" s="69"/>
      <c r="M152" s="69"/>
      <c r="N152" s="69"/>
      <c r="O152" s="69"/>
      <c r="P152" s="69"/>
      <c r="Q152" s="69"/>
      <c r="R152" s="69"/>
      <c r="S152" s="69"/>
      <c r="T152" s="69"/>
      <c r="U152" s="69"/>
      <c r="V152" s="69"/>
      <c r="W152" s="69"/>
      <c r="X152" s="69"/>
      <c r="Y152" s="69"/>
      <c r="Z152" s="69"/>
      <c r="AA152" s="69"/>
      <c r="AB152" s="99"/>
      <c r="AC152" s="103"/>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5"/>
    </row>
    <row r="153" spans="1:52" ht="15.75" thickBot="1">
      <c r="A153" s="36" t="str">
        <f>IF(Brukerregistrering!C148="","",Brukerregistrering!C148)</f>
        <v/>
      </c>
      <c r="B153" s="22" t="str">
        <f>IF(Brukerregistrering!F148="","",Brukerregistrering!F148)</f>
        <v/>
      </c>
      <c r="C153" s="60" t="str">
        <f>IF(Brukerregistrering!H148="","",Brukerregistrering!H148)</f>
        <v/>
      </c>
      <c r="D153" s="64">
        <f>IF(Brukerregistrering!$G148*Målinger!E150=0,0,Brukerregistrering!$G148*Målinger!E150)</f>
        <v>0</v>
      </c>
      <c r="E153" s="67">
        <f>IF(Brukerregistrering!$G148*Målinger!$K150=0,0,Brukerregistrering!$G148*Målinger!$K150)</f>
        <v>0</v>
      </c>
      <c r="F153" s="67">
        <f>IF(Brukerregistrering!$G148*Målinger!$V150=0,0,Brukerregistrering!$G148*Målinger!$V150)</f>
        <v>0</v>
      </c>
      <c r="G153" s="67">
        <f>IF(Brukerregistrering!$G148*Målinger!$AG150=0,0,Brukerregistrering!$G148*Målinger!$AG150)</f>
        <v>0</v>
      </c>
      <c r="H153" s="69">
        <f>IF(Brukerregistrering!$G148*Målinger!$AR150=0,0,Brukerregistrering!$G148*Målinger!$AR150)</f>
        <v>0</v>
      </c>
      <c r="I153" s="69"/>
      <c r="J153" s="69"/>
      <c r="K153" s="69"/>
      <c r="L153" s="69"/>
      <c r="M153" s="69"/>
      <c r="N153" s="69"/>
      <c r="O153" s="69"/>
      <c r="P153" s="69"/>
      <c r="Q153" s="69"/>
      <c r="R153" s="69"/>
      <c r="S153" s="69"/>
      <c r="T153" s="69"/>
      <c r="U153" s="69"/>
      <c r="V153" s="69"/>
      <c r="W153" s="69"/>
      <c r="X153" s="69"/>
      <c r="Y153" s="69"/>
      <c r="Z153" s="69"/>
      <c r="AA153" s="69"/>
      <c r="AB153" s="99"/>
      <c r="AC153" s="103"/>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5"/>
    </row>
    <row r="154" spans="1:52" ht="15.75" thickBot="1">
      <c r="A154" s="36" t="str">
        <f>IF(Brukerregistrering!C149="","",Brukerregistrering!C149)</f>
        <v/>
      </c>
      <c r="B154" s="22" t="str">
        <f>IF(Brukerregistrering!F149="","",Brukerregistrering!F149)</f>
        <v/>
      </c>
      <c r="C154" s="60" t="str">
        <f>IF(Brukerregistrering!H149="","",Brukerregistrering!H149)</f>
        <v/>
      </c>
      <c r="D154" s="64">
        <f>IF(Brukerregistrering!$G149*Målinger!E151=0,0,Brukerregistrering!$G149*Målinger!E151)</f>
        <v>0</v>
      </c>
      <c r="E154" s="67">
        <f>IF(Brukerregistrering!$G149*Målinger!$K151=0,0,Brukerregistrering!$G149*Målinger!$K151)</f>
        <v>0</v>
      </c>
      <c r="F154" s="67">
        <f>IF(Brukerregistrering!$G149*Målinger!$V151=0,0,Brukerregistrering!$G149*Målinger!$V151)</f>
        <v>0</v>
      </c>
      <c r="G154" s="67">
        <f>IF(Brukerregistrering!$G149*Målinger!$AG151=0,0,Brukerregistrering!$G149*Målinger!$AG151)</f>
        <v>0</v>
      </c>
      <c r="H154" s="69">
        <f>IF(Brukerregistrering!$G149*Målinger!$AR151=0,0,Brukerregistrering!$G149*Målinger!$AR151)</f>
        <v>0</v>
      </c>
      <c r="I154" s="69"/>
      <c r="J154" s="69"/>
      <c r="K154" s="69"/>
      <c r="L154" s="69"/>
      <c r="M154" s="69"/>
      <c r="N154" s="69"/>
      <c r="O154" s="69"/>
      <c r="P154" s="69"/>
      <c r="Q154" s="69"/>
      <c r="R154" s="69"/>
      <c r="S154" s="69"/>
      <c r="T154" s="69"/>
      <c r="U154" s="69"/>
      <c r="V154" s="69"/>
      <c r="W154" s="69"/>
      <c r="X154" s="69"/>
      <c r="Y154" s="69"/>
      <c r="Z154" s="69"/>
      <c r="AA154" s="69"/>
      <c r="AB154" s="99"/>
      <c r="AC154" s="103"/>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5"/>
    </row>
    <row r="155" spans="1:52" ht="15.75" thickBot="1">
      <c r="A155" s="36" t="str">
        <f>IF(Brukerregistrering!C150="","",Brukerregistrering!C150)</f>
        <v/>
      </c>
      <c r="B155" s="22" t="str">
        <f>IF(Brukerregistrering!F150="","",Brukerregistrering!F150)</f>
        <v/>
      </c>
      <c r="C155" s="60" t="str">
        <f>IF(Brukerregistrering!H150="","",Brukerregistrering!H150)</f>
        <v/>
      </c>
      <c r="D155" s="64">
        <f>IF(Brukerregistrering!$G150*Målinger!E152=0,0,Brukerregistrering!$G150*Målinger!E152)</f>
        <v>0</v>
      </c>
      <c r="E155" s="67">
        <f>IF(Brukerregistrering!$G150*Målinger!$K152=0,0,Brukerregistrering!$G150*Målinger!$K152)</f>
        <v>0</v>
      </c>
      <c r="F155" s="67">
        <f>IF(Brukerregistrering!$G150*Målinger!$V152=0,0,Brukerregistrering!$G150*Målinger!$V152)</f>
        <v>0</v>
      </c>
      <c r="G155" s="67">
        <f>IF(Brukerregistrering!$G150*Målinger!$AG152=0,0,Brukerregistrering!$G150*Målinger!$AG152)</f>
        <v>0</v>
      </c>
      <c r="H155" s="69">
        <f>IF(Brukerregistrering!$G150*Målinger!$AR152=0,0,Brukerregistrering!$G150*Målinger!$AR152)</f>
        <v>0</v>
      </c>
      <c r="I155" s="69"/>
      <c r="J155" s="69"/>
      <c r="K155" s="69"/>
      <c r="L155" s="69"/>
      <c r="M155" s="69"/>
      <c r="N155" s="69"/>
      <c r="O155" s="69"/>
      <c r="P155" s="69"/>
      <c r="Q155" s="69"/>
      <c r="R155" s="69"/>
      <c r="S155" s="69"/>
      <c r="T155" s="69"/>
      <c r="U155" s="69"/>
      <c r="V155" s="69"/>
      <c r="W155" s="69"/>
      <c r="X155" s="69"/>
      <c r="Y155" s="69"/>
      <c r="Z155" s="69"/>
      <c r="AA155" s="69"/>
      <c r="AB155" s="99"/>
      <c r="AC155" s="103"/>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5"/>
    </row>
    <row r="156" spans="1:52" ht="15.75" thickBot="1">
      <c r="A156" s="36" t="str">
        <f>IF(Brukerregistrering!C151="","",Brukerregistrering!C151)</f>
        <v/>
      </c>
      <c r="B156" s="22" t="str">
        <f>IF(Brukerregistrering!F151="","",Brukerregistrering!F151)</f>
        <v/>
      </c>
      <c r="C156" s="60" t="str">
        <f>IF(Brukerregistrering!H151="","",Brukerregistrering!H151)</f>
        <v/>
      </c>
      <c r="D156" s="64">
        <f>IF(Brukerregistrering!$G151*Målinger!E153=0,0,Brukerregistrering!$G151*Målinger!E153)</f>
        <v>0</v>
      </c>
      <c r="E156" s="67">
        <f>IF(Brukerregistrering!$G151*Målinger!$K153=0,0,Brukerregistrering!$G151*Målinger!$K153)</f>
        <v>0</v>
      </c>
      <c r="F156" s="67">
        <f>IF(Brukerregistrering!$G151*Målinger!$V153=0,0,Brukerregistrering!$G151*Målinger!$V153)</f>
        <v>0</v>
      </c>
      <c r="G156" s="67">
        <f>IF(Brukerregistrering!$G151*Målinger!$AG153=0,0,Brukerregistrering!$G151*Målinger!$AG153)</f>
        <v>0</v>
      </c>
      <c r="H156" s="69">
        <f>IF(Brukerregistrering!$G151*Målinger!$AR153=0,0,Brukerregistrering!$G151*Målinger!$AR153)</f>
        <v>0</v>
      </c>
      <c r="I156" s="69"/>
      <c r="J156" s="69"/>
      <c r="K156" s="69"/>
      <c r="L156" s="69"/>
      <c r="M156" s="69"/>
      <c r="N156" s="69"/>
      <c r="O156" s="69"/>
      <c r="P156" s="69"/>
      <c r="Q156" s="69"/>
      <c r="R156" s="69"/>
      <c r="S156" s="69"/>
      <c r="T156" s="69"/>
      <c r="U156" s="69"/>
      <c r="V156" s="69"/>
      <c r="W156" s="69"/>
      <c r="X156" s="69"/>
      <c r="Y156" s="69"/>
      <c r="Z156" s="69"/>
      <c r="AA156" s="69"/>
      <c r="AB156" s="99"/>
      <c r="AC156" s="103"/>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5"/>
    </row>
    <row r="157" spans="1:52" ht="15.75" thickBot="1">
      <c r="A157" s="36" t="str">
        <f>IF(Brukerregistrering!C152="","",Brukerregistrering!C152)</f>
        <v/>
      </c>
      <c r="B157" s="22" t="str">
        <f>IF(Brukerregistrering!F152="","",Brukerregistrering!F152)</f>
        <v/>
      </c>
      <c r="C157" s="60" t="str">
        <f>IF(Brukerregistrering!H152="","",Brukerregistrering!H152)</f>
        <v/>
      </c>
      <c r="D157" s="64">
        <f>IF(Brukerregistrering!$G152*Målinger!E154=0,0,Brukerregistrering!$G152*Målinger!E154)</f>
        <v>0</v>
      </c>
      <c r="E157" s="67">
        <f>IF(Brukerregistrering!$G152*Målinger!$K154=0,0,Brukerregistrering!$G152*Målinger!$K154)</f>
        <v>0</v>
      </c>
      <c r="F157" s="67">
        <f>IF(Brukerregistrering!$G152*Målinger!$V154=0,0,Brukerregistrering!$G152*Målinger!$V154)</f>
        <v>0</v>
      </c>
      <c r="G157" s="67">
        <f>IF(Brukerregistrering!$G152*Målinger!$AG154=0,0,Brukerregistrering!$G152*Målinger!$AG154)</f>
        <v>0</v>
      </c>
      <c r="H157" s="69">
        <f>IF(Brukerregistrering!$G152*Målinger!$AR154=0,0,Brukerregistrering!$G152*Målinger!$AR154)</f>
        <v>0</v>
      </c>
      <c r="I157" s="69"/>
      <c r="J157" s="69"/>
      <c r="K157" s="69"/>
      <c r="L157" s="69"/>
      <c r="M157" s="69"/>
      <c r="N157" s="69"/>
      <c r="O157" s="69"/>
      <c r="P157" s="69"/>
      <c r="Q157" s="69"/>
      <c r="R157" s="69"/>
      <c r="S157" s="69"/>
      <c r="T157" s="69"/>
      <c r="U157" s="69"/>
      <c r="V157" s="69"/>
      <c r="W157" s="69"/>
      <c r="X157" s="69"/>
      <c r="Y157" s="69"/>
      <c r="Z157" s="69"/>
      <c r="AA157" s="69"/>
      <c r="AB157" s="99"/>
      <c r="AC157" s="103"/>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5"/>
    </row>
    <row r="158" spans="1:52" ht="15.75" thickBot="1">
      <c r="A158" s="36" t="str">
        <f>IF(Brukerregistrering!C153="","",Brukerregistrering!C153)</f>
        <v/>
      </c>
      <c r="B158" s="22" t="str">
        <f>IF(Brukerregistrering!F153="","",Brukerregistrering!F153)</f>
        <v/>
      </c>
      <c r="C158" s="60" t="str">
        <f>IF(Brukerregistrering!H153="","",Brukerregistrering!H153)</f>
        <v/>
      </c>
      <c r="D158" s="64">
        <f>IF(Brukerregistrering!$G153*Målinger!E155=0,0,Brukerregistrering!$G153*Målinger!E155)</f>
        <v>0</v>
      </c>
      <c r="E158" s="67">
        <f>IF(Brukerregistrering!$G153*Målinger!$K155=0,0,Brukerregistrering!$G153*Målinger!$K155)</f>
        <v>0</v>
      </c>
      <c r="F158" s="67">
        <f>IF(Brukerregistrering!$G153*Målinger!$V155=0,0,Brukerregistrering!$G153*Målinger!$V155)</f>
        <v>0</v>
      </c>
      <c r="G158" s="67">
        <f>IF(Brukerregistrering!$G153*Målinger!$AG155=0,0,Brukerregistrering!$G153*Målinger!$AG155)</f>
        <v>0</v>
      </c>
      <c r="H158" s="69">
        <f>IF(Brukerregistrering!$G153*Målinger!$AR155=0,0,Brukerregistrering!$G153*Målinger!$AR155)</f>
        <v>0</v>
      </c>
      <c r="I158" s="69"/>
      <c r="J158" s="69"/>
      <c r="K158" s="69"/>
      <c r="L158" s="69"/>
      <c r="M158" s="69"/>
      <c r="N158" s="69"/>
      <c r="O158" s="69"/>
      <c r="P158" s="69"/>
      <c r="Q158" s="69"/>
      <c r="R158" s="69"/>
      <c r="S158" s="69"/>
      <c r="T158" s="69"/>
      <c r="U158" s="69"/>
      <c r="V158" s="69"/>
      <c r="W158" s="69"/>
      <c r="X158" s="69"/>
      <c r="Y158" s="69"/>
      <c r="Z158" s="69"/>
      <c r="AA158" s="69"/>
      <c r="AB158" s="99"/>
      <c r="AC158" s="103"/>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5"/>
    </row>
    <row r="159" spans="1:52" ht="15.75" thickBot="1">
      <c r="A159" s="36" t="str">
        <f>IF(Brukerregistrering!C154="","",Brukerregistrering!C154)</f>
        <v/>
      </c>
      <c r="B159" s="22" t="str">
        <f>IF(Brukerregistrering!F154="","",Brukerregistrering!F154)</f>
        <v/>
      </c>
      <c r="C159" s="60" t="str">
        <f>IF(Brukerregistrering!H154="","",Brukerregistrering!H154)</f>
        <v/>
      </c>
      <c r="D159" s="64">
        <f>IF(Brukerregistrering!$G154*Målinger!E156=0,0,Brukerregistrering!$G154*Målinger!E156)</f>
        <v>0</v>
      </c>
      <c r="E159" s="67">
        <f>IF(Brukerregistrering!$G154*Målinger!$K156=0,0,Brukerregistrering!$G154*Målinger!$K156)</f>
        <v>0</v>
      </c>
      <c r="F159" s="67">
        <f>IF(Brukerregistrering!$G154*Målinger!$V156=0,0,Brukerregistrering!$G154*Målinger!$V156)</f>
        <v>0</v>
      </c>
      <c r="G159" s="67">
        <f>IF(Brukerregistrering!$G154*Målinger!$AG156=0,0,Brukerregistrering!$G154*Målinger!$AG156)</f>
        <v>0</v>
      </c>
      <c r="H159" s="69">
        <f>IF(Brukerregistrering!$G154*Målinger!$AR156=0,0,Brukerregistrering!$G154*Målinger!$AR156)</f>
        <v>0</v>
      </c>
      <c r="I159" s="69"/>
      <c r="J159" s="69"/>
      <c r="K159" s="69"/>
      <c r="L159" s="69"/>
      <c r="M159" s="69"/>
      <c r="N159" s="69"/>
      <c r="O159" s="69"/>
      <c r="P159" s="69"/>
      <c r="Q159" s="69"/>
      <c r="R159" s="69"/>
      <c r="S159" s="69"/>
      <c r="T159" s="69"/>
      <c r="U159" s="69"/>
      <c r="V159" s="69"/>
      <c r="W159" s="69"/>
      <c r="X159" s="69"/>
      <c r="Y159" s="69"/>
      <c r="Z159" s="69"/>
      <c r="AA159" s="69"/>
      <c r="AB159" s="99"/>
      <c r="AC159" s="103"/>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5"/>
    </row>
    <row r="160" spans="1:52" ht="15.75" thickBot="1">
      <c r="A160" s="36" t="str">
        <f>IF(Brukerregistrering!C155="","",Brukerregistrering!C155)</f>
        <v/>
      </c>
      <c r="B160" s="22" t="str">
        <f>IF(Brukerregistrering!F155="","",Brukerregistrering!F155)</f>
        <v/>
      </c>
      <c r="C160" s="60" t="str">
        <f>IF(Brukerregistrering!H155="","",Brukerregistrering!H155)</f>
        <v/>
      </c>
      <c r="D160" s="64">
        <f>IF(Brukerregistrering!$G155*Målinger!E157=0,0,Brukerregistrering!$G155*Målinger!E157)</f>
        <v>0</v>
      </c>
      <c r="E160" s="67">
        <f>IF(Brukerregistrering!$G155*Målinger!$K157=0,0,Brukerregistrering!$G155*Målinger!$K157)</f>
        <v>0</v>
      </c>
      <c r="F160" s="67">
        <f>IF(Brukerregistrering!$G155*Målinger!$V157=0,0,Brukerregistrering!$G155*Målinger!$V157)</f>
        <v>0</v>
      </c>
      <c r="G160" s="67">
        <f>IF(Brukerregistrering!$G155*Målinger!$AG157=0,0,Brukerregistrering!$G155*Målinger!$AG157)</f>
        <v>0</v>
      </c>
      <c r="H160" s="69">
        <f>IF(Brukerregistrering!$G155*Målinger!$AR157=0,0,Brukerregistrering!$G155*Målinger!$AR157)</f>
        <v>0</v>
      </c>
      <c r="I160" s="69"/>
      <c r="J160" s="69"/>
      <c r="K160" s="69"/>
      <c r="L160" s="69"/>
      <c r="M160" s="69"/>
      <c r="N160" s="69"/>
      <c r="O160" s="69"/>
      <c r="P160" s="69"/>
      <c r="Q160" s="69"/>
      <c r="R160" s="69"/>
      <c r="S160" s="69"/>
      <c r="T160" s="69"/>
      <c r="U160" s="69"/>
      <c r="V160" s="69"/>
      <c r="W160" s="69"/>
      <c r="X160" s="69"/>
      <c r="Y160" s="69"/>
      <c r="Z160" s="69"/>
      <c r="AA160" s="69"/>
      <c r="AB160" s="99"/>
      <c r="AC160" s="103"/>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5"/>
    </row>
    <row r="161" spans="1:52" ht="15.75" thickBot="1">
      <c r="A161" s="36" t="str">
        <f>IF(Brukerregistrering!C156="","",Brukerregistrering!C156)</f>
        <v/>
      </c>
      <c r="B161" s="22" t="str">
        <f>IF(Brukerregistrering!F156="","",Brukerregistrering!F156)</f>
        <v/>
      </c>
      <c r="C161" s="60" t="str">
        <f>IF(Brukerregistrering!H156="","",Brukerregistrering!H156)</f>
        <v/>
      </c>
      <c r="D161" s="64">
        <f>IF(Brukerregistrering!$G156*Målinger!E158=0,0,Brukerregistrering!$G156*Målinger!E158)</f>
        <v>0</v>
      </c>
      <c r="E161" s="67">
        <f>IF(Brukerregistrering!$G156*Målinger!$K158=0,0,Brukerregistrering!$G156*Målinger!$K158)</f>
        <v>0</v>
      </c>
      <c r="F161" s="67">
        <f>IF(Brukerregistrering!$G156*Målinger!$V158=0,0,Brukerregistrering!$G156*Målinger!$V158)</f>
        <v>0</v>
      </c>
      <c r="G161" s="67">
        <f>IF(Brukerregistrering!$G156*Målinger!$AG158=0,0,Brukerregistrering!$G156*Målinger!$AG158)</f>
        <v>0</v>
      </c>
      <c r="H161" s="69">
        <f>IF(Brukerregistrering!$G156*Målinger!$AR158=0,0,Brukerregistrering!$G156*Målinger!$AR158)</f>
        <v>0</v>
      </c>
      <c r="I161" s="69"/>
      <c r="J161" s="69"/>
      <c r="K161" s="69"/>
      <c r="L161" s="69"/>
      <c r="M161" s="69"/>
      <c r="N161" s="69"/>
      <c r="O161" s="69"/>
      <c r="P161" s="69"/>
      <c r="Q161" s="69"/>
      <c r="R161" s="69"/>
      <c r="S161" s="69"/>
      <c r="T161" s="69"/>
      <c r="U161" s="69"/>
      <c r="V161" s="69"/>
      <c r="W161" s="69"/>
      <c r="X161" s="69"/>
      <c r="Y161" s="69"/>
      <c r="Z161" s="69"/>
      <c r="AA161" s="69"/>
      <c r="AB161" s="99"/>
      <c r="AC161" s="103"/>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5"/>
    </row>
    <row r="162" spans="1:52" ht="15.75" thickBot="1">
      <c r="A162" s="36" t="str">
        <f>IF(Brukerregistrering!C157="","",Brukerregistrering!C157)</f>
        <v/>
      </c>
      <c r="B162" s="22" t="str">
        <f>IF(Brukerregistrering!F157="","",Brukerregistrering!F157)</f>
        <v/>
      </c>
      <c r="C162" s="60" t="str">
        <f>IF(Brukerregistrering!H157="","",Brukerregistrering!H157)</f>
        <v/>
      </c>
      <c r="D162" s="64">
        <f>IF(Brukerregistrering!$G157*Målinger!E159=0,0,Brukerregistrering!$G157*Målinger!E159)</f>
        <v>0</v>
      </c>
      <c r="E162" s="67">
        <f>IF(Brukerregistrering!$G157*Målinger!$K159=0,0,Brukerregistrering!$G157*Målinger!$K159)</f>
        <v>0</v>
      </c>
      <c r="F162" s="67">
        <f>IF(Brukerregistrering!$G157*Målinger!$V159=0,0,Brukerregistrering!$G157*Målinger!$V159)</f>
        <v>0</v>
      </c>
      <c r="G162" s="67">
        <f>IF(Brukerregistrering!$G157*Målinger!$AG159=0,0,Brukerregistrering!$G157*Målinger!$AG159)</f>
        <v>0</v>
      </c>
      <c r="H162" s="69">
        <f>IF(Brukerregistrering!$G157*Målinger!$AR159=0,0,Brukerregistrering!$G157*Målinger!$AR159)</f>
        <v>0</v>
      </c>
      <c r="I162" s="69"/>
      <c r="J162" s="69"/>
      <c r="K162" s="69"/>
      <c r="L162" s="69"/>
      <c r="M162" s="69"/>
      <c r="N162" s="69"/>
      <c r="O162" s="69"/>
      <c r="P162" s="69"/>
      <c r="Q162" s="69"/>
      <c r="R162" s="69"/>
      <c r="S162" s="69"/>
      <c r="T162" s="69"/>
      <c r="U162" s="69"/>
      <c r="V162" s="69"/>
      <c r="W162" s="69"/>
      <c r="X162" s="69"/>
      <c r="Y162" s="69"/>
      <c r="Z162" s="69"/>
      <c r="AA162" s="69"/>
      <c r="AB162" s="99"/>
      <c r="AC162" s="103"/>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5"/>
    </row>
    <row r="163" spans="1:52" ht="15.75" thickBot="1">
      <c r="A163" s="36" t="str">
        <f>IF(Brukerregistrering!C158="","",Brukerregistrering!C158)</f>
        <v/>
      </c>
      <c r="B163" s="22" t="str">
        <f>IF(Brukerregistrering!F158="","",Brukerregistrering!F158)</f>
        <v/>
      </c>
      <c r="C163" s="60" t="str">
        <f>IF(Brukerregistrering!H158="","",Brukerregistrering!H158)</f>
        <v/>
      </c>
      <c r="D163" s="64">
        <f>IF(Brukerregistrering!$G158*Målinger!E160=0,0,Brukerregistrering!$G158*Målinger!E160)</f>
        <v>0</v>
      </c>
      <c r="E163" s="67">
        <f>IF(Brukerregistrering!$G158*Målinger!$K160=0,0,Brukerregistrering!$G158*Målinger!$K160)</f>
        <v>0</v>
      </c>
      <c r="F163" s="67">
        <f>IF(Brukerregistrering!$G158*Målinger!$V160=0,0,Brukerregistrering!$G158*Målinger!$V160)</f>
        <v>0</v>
      </c>
      <c r="G163" s="67">
        <f>IF(Brukerregistrering!$G158*Målinger!$AG160=0,0,Brukerregistrering!$G158*Målinger!$AG160)</f>
        <v>0</v>
      </c>
      <c r="H163" s="69">
        <f>IF(Brukerregistrering!$G158*Målinger!$AR160=0,0,Brukerregistrering!$G158*Målinger!$AR160)</f>
        <v>0</v>
      </c>
      <c r="I163" s="69"/>
      <c r="J163" s="69"/>
      <c r="K163" s="69"/>
      <c r="L163" s="69"/>
      <c r="M163" s="69"/>
      <c r="N163" s="69"/>
      <c r="O163" s="69"/>
      <c r="P163" s="69"/>
      <c r="Q163" s="69"/>
      <c r="R163" s="69"/>
      <c r="S163" s="69"/>
      <c r="T163" s="69"/>
      <c r="U163" s="69"/>
      <c r="V163" s="69"/>
      <c r="W163" s="69"/>
      <c r="X163" s="69"/>
      <c r="Y163" s="69"/>
      <c r="Z163" s="69"/>
      <c r="AA163" s="69"/>
      <c r="AB163" s="99"/>
      <c r="AC163" s="103"/>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5"/>
    </row>
    <row r="164" spans="1:52" ht="15.75" thickBot="1">
      <c r="A164" s="36" t="str">
        <f>IF(Brukerregistrering!C159="","",Brukerregistrering!C159)</f>
        <v/>
      </c>
      <c r="B164" s="22" t="str">
        <f>IF(Brukerregistrering!F159="","",Brukerregistrering!F159)</f>
        <v/>
      </c>
      <c r="C164" s="60" t="str">
        <f>IF(Brukerregistrering!H159="","",Brukerregistrering!H159)</f>
        <v/>
      </c>
      <c r="D164" s="64">
        <f>IF(Brukerregistrering!$G159*Målinger!E161=0,0,Brukerregistrering!$G159*Målinger!E161)</f>
        <v>0</v>
      </c>
      <c r="E164" s="67">
        <f>IF(Brukerregistrering!$G159*Målinger!$K161=0,0,Brukerregistrering!$G159*Målinger!$K161)</f>
        <v>0</v>
      </c>
      <c r="F164" s="67">
        <f>IF(Brukerregistrering!$G159*Målinger!$V161=0,0,Brukerregistrering!$G159*Målinger!$V161)</f>
        <v>0</v>
      </c>
      <c r="G164" s="67">
        <f>IF(Brukerregistrering!$G159*Målinger!$AG161=0,0,Brukerregistrering!$G159*Målinger!$AG161)</f>
        <v>0</v>
      </c>
      <c r="H164" s="69">
        <f>IF(Brukerregistrering!$G159*Målinger!$AR161=0,0,Brukerregistrering!$G159*Målinger!$AR161)</f>
        <v>0</v>
      </c>
      <c r="I164" s="69"/>
      <c r="J164" s="69"/>
      <c r="K164" s="69"/>
      <c r="L164" s="69"/>
      <c r="M164" s="69"/>
      <c r="N164" s="69"/>
      <c r="O164" s="69"/>
      <c r="P164" s="69"/>
      <c r="Q164" s="69"/>
      <c r="R164" s="69"/>
      <c r="S164" s="69"/>
      <c r="T164" s="69"/>
      <c r="U164" s="69"/>
      <c r="V164" s="69"/>
      <c r="W164" s="69"/>
      <c r="X164" s="69"/>
      <c r="Y164" s="69"/>
      <c r="Z164" s="69"/>
      <c r="AA164" s="69"/>
      <c r="AB164" s="99"/>
      <c r="AC164" s="103"/>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5"/>
    </row>
    <row r="165" spans="1:52" ht="15.75" thickBot="1">
      <c r="A165" s="36" t="str">
        <f>IF(Brukerregistrering!C160="","",Brukerregistrering!C160)</f>
        <v/>
      </c>
      <c r="B165" s="22" t="str">
        <f>IF(Brukerregistrering!F160="","",Brukerregistrering!F160)</f>
        <v/>
      </c>
      <c r="C165" s="60" t="str">
        <f>IF(Brukerregistrering!H160="","",Brukerregistrering!H160)</f>
        <v/>
      </c>
      <c r="D165" s="64">
        <f>IF(Brukerregistrering!$G160*Målinger!E162=0,0,Brukerregistrering!$G160*Målinger!E162)</f>
        <v>0</v>
      </c>
      <c r="E165" s="67">
        <f>IF(Brukerregistrering!$G160*Målinger!$K162=0,0,Brukerregistrering!$G160*Målinger!$K162)</f>
        <v>0</v>
      </c>
      <c r="F165" s="67">
        <f>IF(Brukerregistrering!$G160*Målinger!$V162=0,0,Brukerregistrering!$G160*Målinger!$V162)</f>
        <v>0</v>
      </c>
      <c r="G165" s="67">
        <f>IF(Brukerregistrering!$G160*Målinger!$AG162=0,0,Brukerregistrering!$G160*Målinger!$AG162)</f>
        <v>0</v>
      </c>
      <c r="H165" s="69">
        <f>IF(Brukerregistrering!$G160*Målinger!$AR162=0,0,Brukerregistrering!$G160*Målinger!$AR162)</f>
        <v>0</v>
      </c>
      <c r="I165" s="69"/>
      <c r="J165" s="69"/>
      <c r="K165" s="69"/>
      <c r="L165" s="69"/>
      <c r="M165" s="69"/>
      <c r="N165" s="69"/>
      <c r="O165" s="69"/>
      <c r="P165" s="69"/>
      <c r="Q165" s="69"/>
      <c r="R165" s="69"/>
      <c r="S165" s="69"/>
      <c r="T165" s="69"/>
      <c r="U165" s="69"/>
      <c r="V165" s="69"/>
      <c r="W165" s="69"/>
      <c r="X165" s="69"/>
      <c r="Y165" s="69"/>
      <c r="Z165" s="69"/>
      <c r="AA165" s="69"/>
      <c r="AB165" s="99"/>
      <c r="AC165" s="103"/>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5"/>
    </row>
    <row r="166" spans="1:52" ht="15.75" thickBot="1">
      <c r="A166" s="36" t="str">
        <f>IF(Brukerregistrering!C161="","",Brukerregistrering!C161)</f>
        <v/>
      </c>
      <c r="B166" s="22" t="str">
        <f>IF(Brukerregistrering!F161="","",Brukerregistrering!F161)</f>
        <v/>
      </c>
      <c r="C166" s="60" t="str">
        <f>IF(Brukerregistrering!H161="","",Brukerregistrering!H161)</f>
        <v/>
      </c>
      <c r="D166" s="64">
        <f>IF(Brukerregistrering!$G161*Målinger!E163=0,0,Brukerregistrering!$G161*Målinger!E163)</f>
        <v>0</v>
      </c>
      <c r="E166" s="67">
        <f>IF(Brukerregistrering!$G161*Målinger!$K163=0,0,Brukerregistrering!$G161*Målinger!$K163)</f>
        <v>0</v>
      </c>
      <c r="F166" s="67">
        <f>IF(Brukerregistrering!$G161*Målinger!$V163=0,0,Brukerregistrering!$G161*Målinger!$V163)</f>
        <v>0</v>
      </c>
      <c r="G166" s="67">
        <f>IF(Brukerregistrering!$G161*Målinger!$AG163=0,0,Brukerregistrering!$G161*Målinger!$AG163)</f>
        <v>0</v>
      </c>
      <c r="H166" s="69">
        <f>IF(Brukerregistrering!$G161*Målinger!$AR163=0,0,Brukerregistrering!$G161*Målinger!$AR163)</f>
        <v>0</v>
      </c>
      <c r="I166" s="69"/>
      <c r="J166" s="69"/>
      <c r="K166" s="69"/>
      <c r="L166" s="69"/>
      <c r="M166" s="69"/>
      <c r="N166" s="69"/>
      <c r="O166" s="69"/>
      <c r="P166" s="69"/>
      <c r="Q166" s="69"/>
      <c r="R166" s="69"/>
      <c r="S166" s="69"/>
      <c r="T166" s="69"/>
      <c r="U166" s="69"/>
      <c r="V166" s="69"/>
      <c r="W166" s="69"/>
      <c r="X166" s="69"/>
      <c r="Y166" s="69"/>
      <c r="Z166" s="69"/>
      <c r="AA166" s="69"/>
      <c r="AB166" s="99"/>
      <c r="AC166" s="103"/>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5"/>
    </row>
    <row r="167" spans="1:52" ht="15.75" thickBot="1">
      <c r="A167" s="36" t="str">
        <f>IF(Brukerregistrering!C162="","",Brukerregistrering!C162)</f>
        <v/>
      </c>
      <c r="B167" s="22" t="str">
        <f>IF(Brukerregistrering!F162="","",Brukerregistrering!F162)</f>
        <v/>
      </c>
      <c r="C167" s="60" t="str">
        <f>IF(Brukerregistrering!H162="","",Brukerregistrering!H162)</f>
        <v/>
      </c>
      <c r="D167" s="64">
        <f>IF(Brukerregistrering!$G162*Målinger!E164=0,0,Brukerregistrering!$G162*Målinger!E164)</f>
        <v>0</v>
      </c>
      <c r="E167" s="67">
        <f>IF(Brukerregistrering!$G162*Målinger!$K164=0,0,Brukerregistrering!$G162*Målinger!$K164)</f>
        <v>0</v>
      </c>
      <c r="F167" s="67">
        <f>IF(Brukerregistrering!$G162*Målinger!$V164=0,0,Brukerregistrering!$G162*Målinger!$V164)</f>
        <v>0</v>
      </c>
      <c r="G167" s="67">
        <f>IF(Brukerregistrering!$G162*Målinger!$AG164=0,0,Brukerregistrering!$G162*Målinger!$AG164)</f>
        <v>0</v>
      </c>
      <c r="H167" s="69">
        <f>IF(Brukerregistrering!$G162*Målinger!$AR164=0,0,Brukerregistrering!$G162*Målinger!$AR164)</f>
        <v>0</v>
      </c>
      <c r="I167" s="69"/>
      <c r="J167" s="69"/>
      <c r="K167" s="69"/>
      <c r="L167" s="69"/>
      <c r="M167" s="69"/>
      <c r="N167" s="69"/>
      <c r="O167" s="69"/>
      <c r="P167" s="69"/>
      <c r="Q167" s="69"/>
      <c r="R167" s="69"/>
      <c r="S167" s="69"/>
      <c r="T167" s="69"/>
      <c r="U167" s="69"/>
      <c r="V167" s="69"/>
      <c r="W167" s="69"/>
      <c r="X167" s="69"/>
      <c r="Y167" s="69"/>
      <c r="Z167" s="69"/>
      <c r="AA167" s="69"/>
      <c r="AB167" s="99"/>
      <c r="AC167" s="103"/>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5"/>
    </row>
    <row r="168" spans="1:52" ht="15.75" thickBot="1">
      <c r="A168" s="36" t="str">
        <f>IF(Brukerregistrering!C163="","",Brukerregistrering!C163)</f>
        <v/>
      </c>
      <c r="B168" s="22" t="str">
        <f>IF(Brukerregistrering!F163="","",Brukerregistrering!F163)</f>
        <v/>
      </c>
      <c r="C168" s="60" t="str">
        <f>IF(Brukerregistrering!H163="","",Brukerregistrering!H163)</f>
        <v/>
      </c>
      <c r="D168" s="64">
        <f>IF(Brukerregistrering!$G163*Målinger!E165=0,0,Brukerregistrering!$G163*Målinger!E165)</f>
        <v>0</v>
      </c>
      <c r="E168" s="67">
        <f>IF(Brukerregistrering!$G163*Målinger!$K165=0,0,Brukerregistrering!$G163*Målinger!$K165)</f>
        <v>0</v>
      </c>
      <c r="F168" s="67">
        <f>IF(Brukerregistrering!$G163*Målinger!$V165=0,0,Brukerregistrering!$G163*Målinger!$V165)</f>
        <v>0</v>
      </c>
      <c r="G168" s="67">
        <f>IF(Brukerregistrering!$G163*Målinger!$AG165=0,0,Brukerregistrering!$G163*Målinger!$AG165)</f>
        <v>0</v>
      </c>
      <c r="H168" s="69">
        <f>IF(Brukerregistrering!$G163*Målinger!$AR165=0,0,Brukerregistrering!$G163*Målinger!$AR165)</f>
        <v>0</v>
      </c>
      <c r="I168" s="69"/>
      <c r="J168" s="69"/>
      <c r="K168" s="69"/>
      <c r="L168" s="69"/>
      <c r="M168" s="69"/>
      <c r="N168" s="69"/>
      <c r="O168" s="69"/>
      <c r="P168" s="69"/>
      <c r="Q168" s="69"/>
      <c r="R168" s="69"/>
      <c r="S168" s="69"/>
      <c r="T168" s="69"/>
      <c r="U168" s="69"/>
      <c r="V168" s="69"/>
      <c r="W168" s="69"/>
      <c r="X168" s="69"/>
      <c r="Y168" s="69"/>
      <c r="Z168" s="69"/>
      <c r="AA168" s="69"/>
      <c r="AB168" s="99"/>
      <c r="AC168" s="103"/>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5"/>
    </row>
    <row r="169" spans="1:52" ht="15.75" thickBot="1">
      <c r="A169" s="36" t="str">
        <f>IF(Brukerregistrering!C164="","",Brukerregistrering!C164)</f>
        <v/>
      </c>
      <c r="B169" s="22" t="str">
        <f>IF(Brukerregistrering!F164="","",Brukerregistrering!F164)</f>
        <v/>
      </c>
      <c r="C169" s="60" t="str">
        <f>IF(Brukerregistrering!H164="","",Brukerregistrering!H164)</f>
        <v/>
      </c>
      <c r="D169" s="64">
        <f>IF(Brukerregistrering!$G164*Målinger!E166=0,0,Brukerregistrering!$G164*Målinger!E166)</f>
        <v>0</v>
      </c>
      <c r="E169" s="67">
        <f>IF(Brukerregistrering!$G164*Målinger!$K166=0,0,Brukerregistrering!$G164*Målinger!$K166)</f>
        <v>0</v>
      </c>
      <c r="F169" s="67">
        <f>IF(Brukerregistrering!$G164*Målinger!$V166=0,0,Brukerregistrering!$G164*Målinger!$V166)</f>
        <v>0</v>
      </c>
      <c r="G169" s="67">
        <f>IF(Brukerregistrering!$G164*Målinger!$AG166=0,0,Brukerregistrering!$G164*Målinger!$AG166)</f>
        <v>0</v>
      </c>
      <c r="H169" s="69">
        <f>IF(Brukerregistrering!$G164*Målinger!$AR166=0,0,Brukerregistrering!$G164*Målinger!$AR166)</f>
        <v>0</v>
      </c>
      <c r="I169" s="69"/>
      <c r="J169" s="69"/>
      <c r="K169" s="69"/>
      <c r="L169" s="69"/>
      <c r="M169" s="69"/>
      <c r="N169" s="69"/>
      <c r="O169" s="69"/>
      <c r="P169" s="69"/>
      <c r="Q169" s="69"/>
      <c r="R169" s="69"/>
      <c r="S169" s="69"/>
      <c r="T169" s="69"/>
      <c r="U169" s="69"/>
      <c r="V169" s="69"/>
      <c r="W169" s="69"/>
      <c r="X169" s="69"/>
      <c r="Y169" s="69"/>
      <c r="Z169" s="69"/>
      <c r="AA169" s="69"/>
      <c r="AB169" s="99"/>
      <c r="AC169" s="103"/>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5"/>
    </row>
    <row r="170" spans="1:52" ht="15.75" thickBot="1">
      <c r="A170" s="36" t="str">
        <f>IF(Brukerregistrering!C165="","",Brukerregistrering!C165)</f>
        <v/>
      </c>
      <c r="B170" s="22" t="str">
        <f>IF(Brukerregistrering!F165="","",Brukerregistrering!F165)</f>
        <v/>
      </c>
      <c r="C170" s="60" t="str">
        <f>IF(Brukerregistrering!H165="","",Brukerregistrering!H165)</f>
        <v/>
      </c>
      <c r="D170" s="64">
        <f>IF(Brukerregistrering!$G165*Målinger!E167=0,0,Brukerregistrering!$G165*Målinger!E167)</f>
        <v>0</v>
      </c>
      <c r="E170" s="67">
        <f>IF(Brukerregistrering!$G165*Målinger!$K167=0,0,Brukerregistrering!$G165*Målinger!$K167)</f>
        <v>0</v>
      </c>
      <c r="F170" s="67">
        <f>IF(Brukerregistrering!$G165*Målinger!$V167=0,0,Brukerregistrering!$G165*Målinger!$V167)</f>
        <v>0</v>
      </c>
      <c r="G170" s="67">
        <f>IF(Brukerregistrering!$G165*Målinger!$AG167=0,0,Brukerregistrering!$G165*Målinger!$AG167)</f>
        <v>0</v>
      </c>
      <c r="H170" s="69">
        <f>IF(Brukerregistrering!$G165*Målinger!$AR167=0,0,Brukerregistrering!$G165*Målinger!$AR167)</f>
        <v>0</v>
      </c>
      <c r="I170" s="69"/>
      <c r="J170" s="69"/>
      <c r="K170" s="69"/>
      <c r="L170" s="69"/>
      <c r="M170" s="69"/>
      <c r="N170" s="69"/>
      <c r="O170" s="69"/>
      <c r="P170" s="69"/>
      <c r="Q170" s="69"/>
      <c r="R170" s="69"/>
      <c r="S170" s="69"/>
      <c r="T170" s="69"/>
      <c r="U170" s="69"/>
      <c r="V170" s="69"/>
      <c r="W170" s="69"/>
      <c r="X170" s="69"/>
      <c r="Y170" s="69"/>
      <c r="Z170" s="69"/>
      <c r="AA170" s="69"/>
      <c r="AB170" s="99"/>
      <c r="AC170" s="103"/>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5"/>
    </row>
    <row r="171" spans="1:52" ht="15.75" thickBot="1">
      <c r="A171" s="36" t="str">
        <f>IF(Brukerregistrering!C166="","",Brukerregistrering!C166)</f>
        <v/>
      </c>
      <c r="B171" s="22" t="str">
        <f>IF(Brukerregistrering!F166="","",Brukerregistrering!F166)</f>
        <v/>
      </c>
      <c r="C171" s="60" t="str">
        <f>IF(Brukerregistrering!H166="","",Brukerregistrering!H166)</f>
        <v/>
      </c>
      <c r="D171" s="64">
        <f>IF(Brukerregistrering!$G166*Målinger!E168=0,0,Brukerregistrering!$G166*Målinger!E168)</f>
        <v>0</v>
      </c>
      <c r="E171" s="67">
        <f>IF(Brukerregistrering!$G166*Målinger!$K168=0,0,Brukerregistrering!$G166*Målinger!$K168)</f>
        <v>0</v>
      </c>
      <c r="F171" s="67">
        <f>IF(Brukerregistrering!$G166*Målinger!$V168=0,0,Brukerregistrering!$G166*Målinger!$V168)</f>
        <v>0</v>
      </c>
      <c r="G171" s="67">
        <f>IF(Brukerregistrering!$G166*Målinger!$AG168=0,0,Brukerregistrering!$G166*Målinger!$AG168)</f>
        <v>0</v>
      </c>
      <c r="H171" s="69">
        <f>IF(Brukerregistrering!$G166*Målinger!$AR168=0,0,Brukerregistrering!$G166*Målinger!$AR168)</f>
        <v>0</v>
      </c>
      <c r="I171" s="69"/>
      <c r="J171" s="69"/>
      <c r="K171" s="69"/>
      <c r="L171" s="69"/>
      <c r="M171" s="69"/>
      <c r="N171" s="69"/>
      <c r="O171" s="69"/>
      <c r="P171" s="69"/>
      <c r="Q171" s="69"/>
      <c r="R171" s="69"/>
      <c r="S171" s="69"/>
      <c r="T171" s="69"/>
      <c r="U171" s="69"/>
      <c r="V171" s="69"/>
      <c r="W171" s="69"/>
      <c r="X171" s="69"/>
      <c r="Y171" s="69"/>
      <c r="Z171" s="69"/>
      <c r="AA171" s="69"/>
      <c r="AB171" s="99"/>
      <c r="AC171" s="103"/>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5"/>
    </row>
    <row r="172" spans="1:52" ht="15.75" thickBot="1">
      <c r="A172" s="36" t="str">
        <f>IF(Brukerregistrering!C167="","",Brukerregistrering!C167)</f>
        <v/>
      </c>
      <c r="B172" s="22" t="str">
        <f>IF(Brukerregistrering!F167="","",Brukerregistrering!F167)</f>
        <v/>
      </c>
      <c r="C172" s="60" t="str">
        <f>IF(Brukerregistrering!H167="","",Brukerregistrering!H167)</f>
        <v/>
      </c>
      <c r="D172" s="64">
        <f>IF(Brukerregistrering!$G167*Målinger!E169=0,0,Brukerregistrering!$G167*Målinger!E169)</f>
        <v>0</v>
      </c>
      <c r="E172" s="67">
        <f>IF(Brukerregistrering!$G167*Målinger!$K169=0,0,Brukerregistrering!$G167*Målinger!$K169)</f>
        <v>0</v>
      </c>
      <c r="F172" s="67">
        <f>IF(Brukerregistrering!$G167*Målinger!$V169=0,0,Brukerregistrering!$G167*Målinger!$V169)</f>
        <v>0</v>
      </c>
      <c r="G172" s="67">
        <f>IF(Brukerregistrering!$G167*Målinger!$AG169=0,0,Brukerregistrering!$G167*Målinger!$AG169)</f>
        <v>0</v>
      </c>
      <c r="H172" s="69">
        <f>IF(Brukerregistrering!$G167*Målinger!$AR169=0,0,Brukerregistrering!$G167*Målinger!$AR169)</f>
        <v>0</v>
      </c>
      <c r="I172" s="69"/>
      <c r="J172" s="69"/>
      <c r="K172" s="69"/>
      <c r="L172" s="69"/>
      <c r="M172" s="69"/>
      <c r="N172" s="69"/>
      <c r="O172" s="69"/>
      <c r="P172" s="69"/>
      <c r="Q172" s="69"/>
      <c r="R172" s="69"/>
      <c r="S172" s="69"/>
      <c r="T172" s="69"/>
      <c r="U172" s="69"/>
      <c r="V172" s="69"/>
      <c r="W172" s="69"/>
      <c r="X172" s="69"/>
      <c r="Y172" s="69"/>
      <c r="Z172" s="69"/>
      <c r="AA172" s="69"/>
      <c r="AB172" s="99"/>
      <c r="AC172" s="103"/>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5"/>
    </row>
    <row r="173" spans="1:52" ht="15.75" thickBot="1">
      <c r="A173" s="36" t="str">
        <f>IF(Brukerregistrering!C168="","",Brukerregistrering!C168)</f>
        <v/>
      </c>
      <c r="B173" s="22" t="str">
        <f>IF(Brukerregistrering!F168="","",Brukerregistrering!F168)</f>
        <v/>
      </c>
      <c r="C173" s="60" t="str">
        <f>IF(Brukerregistrering!H168="","",Brukerregistrering!H168)</f>
        <v/>
      </c>
      <c r="D173" s="64">
        <f>IF(Brukerregistrering!$G168*Målinger!E170=0,0,Brukerregistrering!$G168*Målinger!E170)</f>
        <v>0</v>
      </c>
      <c r="E173" s="67">
        <f>IF(Brukerregistrering!$G168*Målinger!$K170=0,0,Brukerregistrering!$G168*Målinger!$K170)</f>
        <v>0</v>
      </c>
      <c r="F173" s="67">
        <f>IF(Brukerregistrering!$G168*Målinger!$V170=0,0,Brukerregistrering!$G168*Målinger!$V170)</f>
        <v>0</v>
      </c>
      <c r="G173" s="67">
        <f>IF(Brukerregistrering!$G168*Målinger!$AG170=0,0,Brukerregistrering!$G168*Målinger!$AG170)</f>
        <v>0</v>
      </c>
      <c r="H173" s="69">
        <f>IF(Brukerregistrering!$G168*Målinger!$AR170=0,0,Brukerregistrering!$G168*Målinger!$AR170)</f>
        <v>0</v>
      </c>
      <c r="I173" s="69"/>
      <c r="J173" s="69"/>
      <c r="K173" s="69"/>
      <c r="L173" s="69"/>
      <c r="M173" s="69"/>
      <c r="N173" s="69"/>
      <c r="O173" s="69"/>
      <c r="P173" s="69"/>
      <c r="Q173" s="69"/>
      <c r="R173" s="69"/>
      <c r="S173" s="69"/>
      <c r="T173" s="69"/>
      <c r="U173" s="69"/>
      <c r="V173" s="69"/>
      <c r="W173" s="69"/>
      <c r="X173" s="69"/>
      <c r="Y173" s="69"/>
      <c r="Z173" s="69"/>
      <c r="AA173" s="69"/>
      <c r="AB173" s="99"/>
      <c r="AC173" s="103"/>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5"/>
    </row>
    <row r="174" spans="1:52" ht="15.75" thickBot="1">
      <c r="A174" s="36" t="str">
        <f>IF(Brukerregistrering!C169="","",Brukerregistrering!C169)</f>
        <v/>
      </c>
      <c r="B174" s="22" t="str">
        <f>IF(Brukerregistrering!F169="","",Brukerregistrering!F169)</f>
        <v/>
      </c>
      <c r="C174" s="60" t="str">
        <f>IF(Brukerregistrering!H169="","",Brukerregistrering!H169)</f>
        <v/>
      </c>
      <c r="D174" s="64">
        <f>IF(Brukerregistrering!$G169*Målinger!E171=0,0,Brukerregistrering!$G169*Målinger!E171)</f>
        <v>0</v>
      </c>
      <c r="E174" s="67">
        <f>IF(Brukerregistrering!$G169*Målinger!$K171=0,0,Brukerregistrering!$G169*Målinger!$K171)</f>
        <v>0</v>
      </c>
      <c r="F174" s="67">
        <f>IF(Brukerregistrering!$G169*Målinger!$V171=0,0,Brukerregistrering!$G169*Målinger!$V171)</f>
        <v>0</v>
      </c>
      <c r="G174" s="67">
        <f>IF(Brukerregistrering!$G169*Målinger!$AG171=0,0,Brukerregistrering!$G169*Målinger!$AG171)</f>
        <v>0</v>
      </c>
      <c r="H174" s="69">
        <f>IF(Brukerregistrering!$G169*Målinger!$AR171=0,0,Brukerregistrering!$G169*Målinger!$AR171)</f>
        <v>0</v>
      </c>
      <c r="I174" s="69"/>
      <c r="J174" s="69"/>
      <c r="K174" s="69"/>
      <c r="L174" s="69"/>
      <c r="M174" s="69"/>
      <c r="N174" s="69"/>
      <c r="O174" s="69"/>
      <c r="P174" s="69"/>
      <c r="Q174" s="69"/>
      <c r="R174" s="69"/>
      <c r="S174" s="69"/>
      <c r="T174" s="69"/>
      <c r="U174" s="69"/>
      <c r="V174" s="69"/>
      <c r="W174" s="69"/>
      <c r="X174" s="69"/>
      <c r="Y174" s="69"/>
      <c r="Z174" s="69"/>
      <c r="AA174" s="69"/>
      <c r="AB174" s="99"/>
      <c r="AC174" s="103"/>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5"/>
    </row>
    <row r="175" spans="1:52" ht="15.75" thickBot="1">
      <c r="A175" s="36" t="str">
        <f>IF(Brukerregistrering!C170="","",Brukerregistrering!C170)</f>
        <v/>
      </c>
      <c r="B175" s="22" t="str">
        <f>IF(Brukerregistrering!F170="","",Brukerregistrering!F170)</f>
        <v/>
      </c>
      <c r="C175" s="60" t="str">
        <f>IF(Brukerregistrering!H170="","",Brukerregistrering!H170)</f>
        <v/>
      </c>
      <c r="D175" s="64">
        <f>IF(Brukerregistrering!$G170*Målinger!E172=0,0,Brukerregistrering!$G170*Målinger!E172)</f>
        <v>0</v>
      </c>
      <c r="E175" s="67">
        <f>IF(Brukerregistrering!$G170*Målinger!$K172=0,0,Brukerregistrering!$G170*Målinger!$K172)</f>
        <v>0</v>
      </c>
      <c r="F175" s="67">
        <f>IF(Brukerregistrering!$G170*Målinger!$V172=0,0,Brukerregistrering!$G170*Målinger!$V172)</f>
        <v>0</v>
      </c>
      <c r="G175" s="67">
        <f>IF(Brukerregistrering!$G170*Målinger!$AG172=0,0,Brukerregistrering!$G170*Målinger!$AG172)</f>
        <v>0</v>
      </c>
      <c r="H175" s="69">
        <f>IF(Brukerregistrering!$G170*Målinger!$AR172=0,0,Brukerregistrering!$G170*Målinger!$AR172)</f>
        <v>0</v>
      </c>
      <c r="I175" s="69"/>
      <c r="J175" s="69"/>
      <c r="K175" s="69"/>
      <c r="L175" s="69"/>
      <c r="M175" s="69"/>
      <c r="N175" s="69"/>
      <c r="O175" s="69"/>
      <c r="P175" s="69"/>
      <c r="Q175" s="69"/>
      <c r="R175" s="69"/>
      <c r="S175" s="69"/>
      <c r="T175" s="69"/>
      <c r="U175" s="69"/>
      <c r="V175" s="69"/>
      <c r="W175" s="69"/>
      <c r="X175" s="69"/>
      <c r="Y175" s="69"/>
      <c r="Z175" s="69"/>
      <c r="AA175" s="69"/>
      <c r="AB175" s="99"/>
      <c r="AC175" s="103"/>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5"/>
    </row>
    <row r="176" spans="1:52" ht="15.75" thickBot="1">
      <c r="A176" s="36" t="str">
        <f>IF(Brukerregistrering!C171="","",Brukerregistrering!C171)</f>
        <v/>
      </c>
      <c r="B176" s="22" t="str">
        <f>IF(Brukerregistrering!F171="","",Brukerregistrering!F171)</f>
        <v/>
      </c>
      <c r="C176" s="60" t="str">
        <f>IF(Brukerregistrering!H171="","",Brukerregistrering!H171)</f>
        <v/>
      </c>
      <c r="D176" s="64">
        <f>IF(Brukerregistrering!$G171*Målinger!E173=0,0,Brukerregistrering!$G171*Målinger!E173)</f>
        <v>0</v>
      </c>
      <c r="E176" s="67">
        <f>IF(Brukerregistrering!$G171*Målinger!$K173=0,0,Brukerregistrering!$G171*Målinger!$K173)</f>
        <v>0</v>
      </c>
      <c r="F176" s="67">
        <f>IF(Brukerregistrering!$G171*Målinger!$V173=0,0,Brukerregistrering!$G171*Målinger!$V173)</f>
        <v>0</v>
      </c>
      <c r="G176" s="67">
        <f>IF(Brukerregistrering!$G171*Målinger!$AG173=0,0,Brukerregistrering!$G171*Målinger!$AG173)</f>
        <v>0</v>
      </c>
      <c r="H176" s="69">
        <f>IF(Brukerregistrering!$G171*Målinger!$AR173=0,0,Brukerregistrering!$G171*Målinger!$AR173)</f>
        <v>0</v>
      </c>
      <c r="I176" s="69"/>
      <c r="J176" s="69"/>
      <c r="K176" s="69"/>
      <c r="L176" s="69"/>
      <c r="M176" s="69"/>
      <c r="N176" s="69"/>
      <c r="O176" s="69"/>
      <c r="P176" s="69"/>
      <c r="Q176" s="69"/>
      <c r="R176" s="69"/>
      <c r="S176" s="69"/>
      <c r="T176" s="69"/>
      <c r="U176" s="69"/>
      <c r="V176" s="69"/>
      <c r="W176" s="69"/>
      <c r="X176" s="69"/>
      <c r="Y176" s="69"/>
      <c r="Z176" s="69"/>
      <c r="AA176" s="69"/>
      <c r="AB176" s="99"/>
      <c r="AC176" s="103"/>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5"/>
    </row>
    <row r="177" spans="1:52" ht="15.75" thickBot="1">
      <c r="A177" s="36" t="str">
        <f>IF(Brukerregistrering!C172="","",Brukerregistrering!C172)</f>
        <v/>
      </c>
      <c r="B177" s="22" t="str">
        <f>IF(Brukerregistrering!F172="","",Brukerregistrering!F172)</f>
        <v/>
      </c>
      <c r="C177" s="60" t="str">
        <f>IF(Brukerregistrering!H172="","",Brukerregistrering!H172)</f>
        <v/>
      </c>
      <c r="D177" s="64">
        <f>IF(Brukerregistrering!$G172*Målinger!E174=0,0,Brukerregistrering!$G172*Målinger!E174)</f>
        <v>0</v>
      </c>
      <c r="E177" s="67">
        <f>IF(Brukerregistrering!$G172*Målinger!$K174=0,0,Brukerregistrering!$G172*Målinger!$K174)</f>
        <v>0</v>
      </c>
      <c r="F177" s="67">
        <f>IF(Brukerregistrering!$G172*Målinger!$V174=0,0,Brukerregistrering!$G172*Målinger!$V174)</f>
        <v>0</v>
      </c>
      <c r="G177" s="67">
        <f>IF(Brukerregistrering!$G172*Målinger!$AG174=0,0,Brukerregistrering!$G172*Målinger!$AG174)</f>
        <v>0</v>
      </c>
      <c r="H177" s="69">
        <f>IF(Brukerregistrering!$G172*Målinger!$AR174=0,0,Brukerregistrering!$G172*Målinger!$AR174)</f>
        <v>0</v>
      </c>
      <c r="I177" s="69"/>
      <c r="J177" s="69"/>
      <c r="K177" s="69"/>
      <c r="L177" s="69"/>
      <c r="M177" s="69"/>
      <c r="N177" s="69"/>
      <c r="O177" s="69"/>
      <c r="P177" s="69"/>
      <c r="Q177" s="69"/>
      <c r="R177" s="69"/>
      <c r="S177" s="69"/>
      <c r="T177" s="69"/>
      <c r="U177" s="69"/>
      <c r="V177" s="69"/>
      <c r="W177" s="69"/>
      <c r="X177" s="69"/>
      <c r="Y177" s="69"/>
      <c r="Z177" s="69"/>
      <c r="AA177" s="69"/>
      <c r="AB177" s="99"/>
      <c r="AC177" s="103"/>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5"/>
    </row>
    <row r="178" spans="1:52" ht="15.75" thickBot="1">
      <c r="A178" s="36" t="str">
        <f>IF(Brukerregistrering!C173="","",Brukerregistrering!C173)</f>
        <v/>
      </c>
      <c r="B178" s="22" t="str">
        <f>IF(Brukerregistrering!F173="","",Brukerregistrering!F173)</f>
        <v/>
      </c>
      <c r="C178" s="60" t="str">
        <f>IF(Brukerregistrering!H173="","",Brukerregistrering!H173)</f>
        <v/>
      </c>
      <c r="D178" s="64">
        <f>IF(Brukerregistrering!$G173*Målinger!E175=0,0,Brukerregistrering!$G173*Målinger!E175)</f>
        <v>0</v>
      </c>
      <c r="E178" s="67">
        <f>IF(Brukerregistrering!$G173*Målinger!$K175=0,0,Brukerregistrering!$G173*Målinger!$K175)</f>
        <v>0</v>
      </c>
      <c r="F178" s="67">
        <f>IF(Brukerregistrering!$G173*Målinger!$V175=0,0,Brukerregistrering!$G173*Målinger!$V175)</f>
        <v>0</v>
      </c>
      <c r="G178" s="67">
        <f>IF(Brukerregistrering!$G173*Målinger!$AG175=0,0,Brukerregistrering!$G173*Målinger!$AG175)</f>
        <v>0</v>
      </c>
      <c r="H178" s="69">
        <f>IF(Brukerregistrering!$G173*Målinger!$AR175=0,0,Brukerregistrering!$G173*Målinger!$AR175)</f>
        <v>0</v>
      </c>
      <c r="I178" s="69"/>
      <c r="J178" s="69"/>
      <c r="K178" s="69"/>
      <c r="L178" s="69"/>
      <c r="M178" s="69"/>
      <c r="N178" s="69"/>
      <c r="O178" s="69"/>
      <c r="P178" s="69"/>
      <c r="Q178" s="69"/>
      <c r="R178" s="69"/>
      <c r="S178" s="69"/>
      <c r="T178" s="69"/>
      <c r="U178" s="69"/>
      <c r="V178" s="69"/>
      <c r="W178" s="69"/>
      <c r="X178" s="69"/>
      <c r="Y178" s="69"/>
      <c r="Z178" s="69"/>
      <c r="AA178" s="69"/>
      <c r="AB178" s="99"/>
      <c r="AC178" s="103"/>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5"/>
    </row>
    <row r="179" spans="1:52" ht="15.75" thickBot="1">
      <c r="A179" s="36" t="str">
        <f>IF(Brukerregistrering!C174="","",Brukerregistrering!C174)</f>
        <v/>
      </c>
      <c r="B179" s="22" t="str">
        <f>IF(Brukerregistrering!F174="","",Brukerregistrering!F174)</f>
        <v/>
      </c>
      <c r="C179" s="60" t="str">
        <f>IF(Brukerregistrering!H174="","",Brukerregistrering!H174)</f>
        <v/>
      </c>
      <c r="D179" s="64">
        <f>IF(Brukerregistrering!$G174*Målinger!E176=0,0,Brukerregistrering!$G174*Målinger!E176)</f>
        <v>0</v>
      </c>
      <c r="E179" s="67">
        <f>IF(Brukerregistrering!$G174*Målinger!$K176=0,0,Brukerregistrering!$G174*Målinger!$K176)</f>
        <v>0</v>
      </c>
      <c r="F179" s="67">
        <f>IF(Brukerregistrering!$G174*Målinger!$V176=0,0,Brukerregistrering!$G174*Målinger!$V176)</f>
        <v>0</v>
      </c>
      <c r="G179" s="67">
        <f>IF(Brukerregistrering!$G174*Målinger!$AG176=0,0,Brukerregistrering!$G174*Målinger!$AG176)</f>
        <v>0</v>
      </c>
      <c r="H179" s="69">
        <f>IF(Brukerregistrering!$G174*Målinger!$AR176=0,0,Brukerregistrering!$G174*Målinger!$AR176)</f>
        <v>0</v>
      </c>
      <c r="I179" s="69"/>
      <c r="J179" s="69"/>
      <c r="K179" s="69"/>
      <c r="L179" s="69"/>
      <c r="M179" s="69"/>
      <c r="N179" s="69"/>
      <c r="O179" s="69"/>
      <c r="P179" s="69"/>
      <c r="Q179" s="69"/>
      <c r="R179" s="69"/>
      <c r="S179" s="69"/>
      <c r="T179" s="69"/>
      <c r="U179" s="69"/>
      <c r="V179" s="69"/>
      <c r="W179" s="69"/>
      <c r="X179" s="69"/>
      <c r="Y179" s="69"/>
      <c r="Z179" s="69"/>
      <c r="AA179" s="69"/>
      <c r="AB179" s="99"/>
      <c r="AC179" s="103"/>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5"/>
    </row>
    <row r="180" spans="1:52" ht="15.75" thickBot="1">
      <c r="A180" s="36" t="str">
        <f>IF(Brukerregistrering!C175="","",Brukerregistrering!C175)</f>
        <v/>
      </c>
      <c r="B180" s="22" t="str">
        <f>IF(Brukerregistrering!F175="","",Brukerregistrering!F175)</f>
        <v/>
      </c>
      <c r="C180" s="60" t="str">
        <f>IF(Brukerregistrering!H175="","",Brukerregistrering!H175)</f>
        <v/>
      </c>
      <c r="D180" s="64">
        <f>IF(Brukerregistrering!$G175*Målinger!E177=0,0,Brukerregistrering!$G175*Målinger!E177)</f>
        <v>0</v>
      </c>
      <c r="E180" s="67">
        <f>IF(Brukerregistrering!$G175*Målinger!$K177=0,0,Brukerregistrering!$G175*Målinger!$K177)</f>
        <v>0</v>
      </c>
      <c r="F180" s="67">
        <f>IF(Brukerregistrering!$G175*Målinger!$V177=0,0,Brukerregistrering!$G175*Målinger!$V177)</f>
        <v>0</v>
      </c>
      <c r="G180" s="67">
        <f>IF(Brukerregistrering!$G175*Målinger!$AG177=0,0,Brukerregistrering!$G175*Målinger!$AG177)</f>
        <v>0</v>
      </c>
      <c r="H180" s="69">
        <f>IF(Brukerregistrering!$G175*Målinger!$AR177=0,0,Brukerregistrering!$G175*Målinger!$AR177)</f>
        <v>0</v>
      </c>
      <c r="I180" s="69"/>
      <c r="J180" s="69"/>
      <c r="K180" s="69"/>
      <c r="L180" s="69"/>
      <c r="M180" s="69"/>
      <c r="N180" s="69"/>
      <c r="O180" s="69"/>
      <c r="P180" s="69"/>
      <c r="Q180" s="69"/>
      <c r="R180" s="69"/>
      <c r="S180" s="69"/>
      <c r="T180" s="69"/>
      <c r="U180" s="69"/>
      <c r="V180" s="69"/>
      <c r="W180" s="69"/>
      <c r="X180" s="69"/>
      <c r="Y180" s="69"/>
      <c r="Z180" s="69"/>
      <c r="AA180" s="69"/>
      <c r="AB180" s="99"/>
      <c r="AC180" s="103"/>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5"/>
    </row>
    <row r="181" spans="1:52" ht="15.75" thickBot="1">
      <c r="A181" s="36" t="str">
        <f>IF(Brukerregistrering!C176="","",Brukerregistrering!C176)</f>
        <v/>
      </c>
      <c r="B181" s="22" t="str">
        <f>IF(Brukerregistrering!F176="","",Brukerregistrering!F176)</f>
        <v/>
      </c>
      <c r="C181" s="60" t="str">
        <f>IF(Brukerregistrering!H176="","",Brukerregistrering!H176)</f>
        <v/>
      </c>
      <c r="D181" s="64">
        <f>IF(Brukerregistrering!$G176*Målinger!E178=0,0,Brukerregistrering!$G176*Målinger!E178)</f>
        <v>0</v>
      </c>
      <c r="E181" s="67">
        <f>IF(Brukerregistrering!$G176*Målinger!$K178=0,0,Brukerregistrering!$G176*Målinger!$K178)</f>
        <v>0</v>
      </c>
      <c r="F181" s="67">
        <f>IF(Brukerregistrering!$G176*Målinger!$V178=0,0,Brukerregistrering!$G176*Målinger!$V178)</f>
        <v>0</v>
      </c>
      <c r="G181" s="67">
        <f>IF(Brukerregistrering!$G176*Målinger!$AG178=0,0,Brukerregistrering!$G176*Målinger!$AG178)</f>
        <v>0</v>
      </c>
      <c r="H181" s="69">
        <f>IF(Brukerregistrering!$G176*Målinger!$AR178=0,0,Brukerregistrering!$G176*Målinger!$AR178)</f>
        <v>0</v>
      </c>
      <c r="I181" s="69"/>
      <c r="J181" s="69"/>
      <c r="K181" s="69"/>
      <c r="L181" s="69"/>
      <c r="M181" s="69"/>
      <c r="N181" s="69"/>
      <c r="O181" s="69"/>
      <c r="P181" s="69"/>
      <c r="Q181" s="69"/>
      <c r="R181" s="69"/>
      <c r="S181" s="69"/>
      <c r="T181" s="69"/>
      <c r="U181" s="69"/>
      <c r="V181" s="69"/>
      <c r="W181" s="69"/>
      <c r="X181" s="69"/>
      <c r="Y181" s="69"/>
      <c r="Z181" s="69"/>
      <c r="AA181" s="69"/>
      <c r="AB181" s="99"/>
      <c r="AC181" s="103"/>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5"/>
    </row>
    <row r="182" spans="1:52" ht="15.75" thickBot="1">
      <c r="A182" s="36" t="str">
        <f>IF(Brukerregistrering!C177="","",Brukerregistrering!C177)</f>
        <v/>
      </c>
      <c r="B182" s="22" t="str">
        <f>IF(Brukerregistrering!F177="","",Brukerregistrering!F177)</f>
        <v/>
      </c>
      <c r="C182" s="60" t="str">
        <f>IF(Brukerregistrering!H177="","",Brukerregistrering!H177)</f>
        <v/>
      </c>
      <c r="D182" s="64">
        <f>IF(Brukerregistrering!$G177*Målinger!E179=0,0,Brukerregistrering!$G177*Målinger!E179)</f>
        <v>0</v>
      </c>
      <c r="E182" s="67">
        <f>IF(Brukerregistrering!$G177*Målinger!$K179=0,0,Brukerregistrering!$G177*Målinger!$K179)</f>
        <v>0</v>
      </c>
      <c r="F182" s="67">
        <f>IF(Brukerregistrering!$G177*Målinger!$V179=0,0,Brukerregistrering!$G177*Målinger!$V179)</f>
        <v>0</v>
      </c>
      <c r="G182" s="67">
        <f>IF(Brukerregistrering!$G177*Målinger!$AG179=0,0,Brukerregistrering!$G177*Målinger!$AG179)</f>
        <v>0</v>
      </c>
      <c r="H182" s="69">
        <f>IF(Brukerregistrering!$G177*Målinger!$AR179=0,0,Brukerregistrering!$G177*Målinger!$AR179)</f>
        <v>0</v>
      </c>
      <c r="I182" s="69"/>
      <c r="J182" s="69"/>
      <c r="K182" s="69"/>
      <c r="L182" s="69"/>
      <c r="M182" s="69"/>
      <c r="N182" s="69"/>
      <c r="O182" s="69"/>
      <c r="P182" s="69"/>
      <c r="Q182" s="69"/>
      <c r="R182" s="69"/>
      <c r="S182" s="69"/>
      <c r="T182" s="69"/>
      <c r="U182" s="69"/>
      <c r="V182" s="69"/>
      <c r="W182" s="69"/>
      <c r="X182" s="69"/>
      <c r="Y182" s="69"/>
      <c r="Z182" s="69"/>
      <c r="AA182" s="69"/>
      <c r="AB182" s="99"/>
      <c r="AC182" s="103"/>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5"/>
    </row>
    <row r="183" spans="1:52" ht="15.75" thickBot="1">
      <c r="A183" s="36" t="str">
        <f>IF(Brukerregistrering!C178="","",Brukerregistrering!C178)</f>
        <v/>
      </c>
      <c r="B183" s="22" t="str">
        <f>IF(Brukerregistrering!F178="","",Brukerregistrering!F178)</f>
        <v/>
      </c>
      <c r="C183" s="60" t="str">
        <f>IF(Brukerregistrering!H178="","",Brukerregistrering!H178)</f>
        <v/>
      </c>
      <c r="D183" s="64">
        <f>IF(Brukerregistrering!$G178*Målinger!E180=0,0,Brukerregistrering!$G178*Målinger!E180)</f>
        <v>0</v>
      </c>
      <c r="E183" s="67">
        <f>IF(Brukerregistrering!$G178*Målinger!$K180=0,0,Brukerregistrering!$G178*Målinger!$K180)</f>
        <v>0</v>
      </c>
      <c r="F183" s="67">
        <f>IF(Brukerregistrering!$G178*Målinger!$V180=0,0,Brukerregistrering!$G178*Målinger!$V180)</f>
        <v>0</v>
      </c>
      <c r="G183" s="67">
        <f>IF(Brukerregistrering!$G178*Målinger!$AG180=0,0,Brukerregistrering!$G178*Målinger!$AG180)</f>
        <v>0</v>
      </c>
      <c r="H183" s="69">
        <f>IF(Brukerregistrering!$G178*Målinger!$AR180=0,0,Brukerregistrering!$G178*Målinger!$AR180)</f>
        <v>0</v>
      </c>
      <c r="I183" s="69"/>
      <c r="J183" s="69"/>
      <c r="K183" s="69"/>
      <c r="L183" s="69"/>
      <c r="M183" s="69"/>
      <c r="N183" s="69"/>
      <c r="O183" s="69"/>
      <c r="P183" s="69"/>
      <c r="Q183" s="69"/>
      <c r="R183" s="69"/>
      <c r="S183" s="69"/>
      <c r="T183" s="69"/>
      <c r="U183" s="69"/>
      <c r="V183" s="69"/>
      <c r="W183" s="69"/>
      <c r="X183" s="69"/>
      <c r="Y183" s="69"/>
      <c r="Z183" s="69"/>
      <c r="AA183" s="69"/>
      <c r="AB183" s="99"/>
      <c r="AC183" s="103"/>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5"/>
    </row>
    <row r="184" spans="1:52" ht="15.75" thickBot="1">
      <c r="A184" s="36" t="str">
        <f>IF(Brukerregistrering!C179="","",Brukerregistrering!C179)</f>
        <v/>
      </c>
      <c r="B184" s="22" t="str">
        <f>IF(Brukerregistrering!F179="","",Brukerregistrering!F179)</f>
        <v/>
      </c>
      <c r="C184" s="60" t="str">
        <f>IF(Brukerregistrering!H179="","",Brukerregistrering!H179)</f>
        <v/>
      </c>
      <c r="D184" s="64">
        <f>IF(Brukerregistrering!$G179*Målinger!E181=0,0,Brukerregistrering!$G179*Målinger!E181)</f>
        <v>0</v>
      </c>
      <c r="E184" s="67">
        <f>IF(Brukerregistrering!$G179*Målinger!$K181=0,0,Brukerregistrering!$G179*Målinger!$K181)</f>
        <v>0</v>
      </c>
      <c r="F184" s="67">
        <f>IF(Brukerregistrering!$G179*Målinger!$V181=0,0,Brukerregistrering!$G179*Målinger!$V181)</f>
        <v>0</v>
      </c>
      <c r="G184" s="67">
        <f>IF(Brukerregistrering!$G179*Målinger!$AG181=0,0,Brukerregistrering!$G179*Målinger!$AG181)</f>
        <v>0</v>
      </c>
      <c r="H184" s="69">
        <f>IF(Brukerregistrering!$G179*Målinger!$AR181=0,0,Brukerregistrering!$G179*Målinger!$AR181)</f>
        <v>0</v>
      </c>
      <c r="I184" s="69"/>
      <c r="J184" s="69"/>
      <c r="K184" s="69"/>
      <c r="L184" s="69"/>
      <c r="M184" s="69"/>
      <c r="N184" s="69"/>
      <c r="O184" s="69"/>
      <c r="P184" s="69"/>
      <c r="Q184" s="69"/>
      <c r="R184" s="69"/>
      <c r="S184" s="69"/>
      <c r="T184" s="69"/>
      <c r="U184" s="69"/>
      <c r="V184" s="69"/>
      <c r="W184" s="69"/>
      <c r="X184" s="69"/>
      <c r="Y184" s="69"/>
      <c r="Z184" s="69"/>
      <c r="AA184" s="69"/>
      <c r="AB184" s="99"/>
      <c r="AC184" s="103"/>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5"/>
    </row>
    <row r="185" spans="1:52" ht="19.5" thickBot="1">
      <c r="A185" s="17"/>
      <c r="B185" s="37"/>
      <c r="C185" s="61"/>
      <c r="D185" s="59">
        <f t="shared" ref="D185:AY185" si="0">SUM(D12:D184)</f>
        <v>0</v>
      </c>
      <c r="E185" s="59">
        <f t="shared" si="0"/>
        <v>0</v>
      </c>
      <c r="F185" s="59">
        <f t="shared" si="0"/>
        <v>0</v>
      </c>
      <c r="G185" s="59">
        <f t="shared" si="0"/>
        <v>0</v>
      </c>
      <c r="H185" s="59">
        <f t="shared" si="0"/>
        <v>0</v>
      </c>
      <c r="I185" s="59">
        <f t="shared" si="0"/>
        <v>0</v>
      </c>
      <c r="J185" s="59">
        <f t="shared" si="0"/>
        <v>0</v>
      </c>
      <c r="K185" s="59">
        <f t="shared" si="0"/>
        <v>0</v>
      </c>
      <c r="L185" s="59">
        <f t="shared" si="0"/>
        <v>0</v>
      </c>
      <c r="M185" s="59">
        <f t="shared" si="0"/>
        <v>0</v>
      </c>
      <c r="N185" s="59">
        <f t="shared" si="0"/>
        <v>0</v>
      </c>
      <c r="O185" s="59">
        <f t="shared" si="0"/>
        <v>0</v>
      </c>
      <c r="P185" s="59">
        <f t="shared" si="0"/>
        <v>0</v>
      </c>
      <c r="Q185" s="59">
        <f t="shared" si="0"/>
        <v>0</v>
      </c>
      <c r="R185" s="59">
        <f t="shared" si="0"/>
        <v>0</v>
      </c>
      <c r="S185" s="59">
        <f t="shared" si="0"/>
        <v>0</v>
      </c>
      <c r="T185" s="59">
        <f t="shared" si="0"/>
        <v>0</v>
      </c>
      <c r="U185" s="59">
        <f t="shared" si="0"/>
        <v>0</v>
      </c>
      <c r="V185" s="59">
        <f t="shared" si="0"/>
        <v>0</v>
      </c>
      <c r="W185" s="59">
        <f t="shared" si="0"/>
        <v>0</v>
      </c>
      <c r="X185" s="59">
        <f t="shared" si="0"/>
        <v>0</v>
      </c>
      <c r="Y185" s="59">
        <f t="shared" si="0"/>
        <v>0</v>
      </c>
      <c r="Z185" s="59">
        <f t="shared" si="0"/>
        <v>0</v>
      </c>
      <c r="AA185" s="59">
        <f t="shared" si="0"/>
        <v>0</v>
      </c>
      <c r="AB185" s="100">
        <f t="shared" si="0"/>
        <v>0</v>
      </c>
      <c r="AC185" s="104">
        <f t="shared" si="0"/>
        <v>0</v>
      </c>
      <c r="AD185" s="59">
        <f t="shared" si="0"/>
        <v>0</v>
      </c>
      <c r="AE185" s="59">
        <f t="shared" si="0"/>
        <v>0</v>
      </c>
      <c r="AF185" s="59">
        <f t="shared" si="0"/>
        <v>0</v>
      </c>
      <c r="AG185" s="59">
        <f t="shared" si="0"/>
        <v>0</v>
      </c>
      <c r="AH185" s="59">
        <f t="shared" si="0"/>
        <v>0</v>
      </c>
      <c r="AI185" s="59">
        <f t="shared" si="0"/>
        <v>0</v>
      </c>
      <c r="AJ185" s="59">
        <f t="shared" si="0"/>
        <v>0</v>
      </c>
      <c r="AK185" s="59">
        <f t="shared" si="0"/>
        <v>0</v>
      </c>
      <c r="AL185" s="59">
        <f t="shared" si="0"/>
        <v>0</v>
      </c>
      <c r="AM185" s="59">
        <f t="shared" si="0"/>
        <v>0</v>
      </c>
      <c r="AN185" s="59">
        <f t="shared" si="0"/>
        <v>0</v>
      </c>
      <c r="AO185" s="59">
        <f t="shared" si="0"/>
        <v>0</v>
      </c>
      <c r="AP185" s="59">
        <f t="shared" si="0"/>
        <v>0</v>
      </c>
      <c r="AQ185" s="59">
        <f t="shared" si="0"/>
        <v>0</v>
      </c>
      <c r="AR185" s="59">
        <f t="shared" si="0"/>
        <v>0</v>
      </c>
      <c r="AS185" s="59">
        <f t="shared" si="0"/>
        <v>0</v>
      </c>
      <c r="AT185" s="59">
        <f t="shared" si="0"/>
        <v>0</v>
      </c>
      <c r="AU185" s="59">
        <f t="shared" si="0"/>
        <v>0</v>
      </c>
      <c r="AV185" s="59">
        <f t="shared" si="0"/>
        <v>0</v>
      </c>
      <c r="AW185" s="59">
        <f t="shared" si="0"/>
        <v>0</v>
      </c>
      <c r="AX185" s="59">
        <f t="shared" si="0"/>
        <v>0</v>
      </c>
      <c r="AY185" s="59">
        <f t="shared" si="0"/>
        <v>0</v>
      </c>
      <c r="AZ185" s="59"/>
    </row>
    <row r="187" spans="1:52">
      <c r="A187" t="s">
        <v>129</v>
      </c>
      <c r="E187">
        <f t="shared" ref="E187:AB187" si="1">SUMIF(E12:E184,"&gt;0",$D$12:$D$184)</f>
        <v>0</v>
      </c>
      <c r="F187">
        <f t="shared" si="1"/>
        <v>0</v>
      </c>
      <c r="G187">
        <f t="shared" si="1"/>
        <v>0</v>
      </c>
      <c r="H187">
        <f t="shared" si="1"/>
        <v>0</v>
      </c>
      <c r="I187">
        <f t="shared" si="1"/>
        <v>0</v>
      </c>
      <c r="J187">
        <f t="shared" si="1"/>
        <v>0</v>
      </c>
      <c r="K187">
        <f t="shared" si="1"/>
        <v>0</v>
      </c>
      <c r="L187">
        <f t="shared" si="1"/>
        <v>0</v>
      </c>
      <c r="M187">
        <f t="shared" si="1"/>
        <v>0</v>
      </c>
      <c r="N187">
        <f t="shared" si="1"/>
        <v>0</v>
      </c>
      <c r="O187">
        <f t="shared" si="1"/>
        <v>0</v>
      </c>
      <c r="P187">
        <f t="shared" si="1"/>
        <v>0</v>
      </c>
      <c r="Q187">
        <f t="shared" si="1"/>
        <v>0</v>
      </c>
      <c r="R187">
        <f t="shared" si="1"/>
        <v>0</v>
      </c>
      <c r="S187">
        <f t="shared" si="1"/>
        <v>0</v>
      </c>
      <c r="T187">
        <f t="shared" si="1"/>
        <v>0</v>
      </c>
      <c r="U187">
        <f t="shared" si="1"/>
        <v>0</v>
      </c>
      <c r="V187">
        <f t="shared" si="1"/>
        <v>0</v>
      </c>
      <c r="W187">
        <f t="shared" si="1"/>
        <v>0</v>
      </c>
      <c r="X187">
        <f t="shared" si="1"/>
        <v>0</v>
      </c>
      <c r="Y187">
        <f t="shared" si="1"/>
        <v>0</v>
      </c>
      <c r="Z187">
        <f t="shared" si="1"/>
        <v>0</v>
      </c>
      <c r="AA187">
        <f t="shared" si="1"/>
        <v>0</v>
      </c>
      <c r="AB187">
        <f t="shared" si="1"/>
        <v>0</v>
      </c>
    </row>
  </sheetData>
  <mergeCells count="2">
    <mergeCell ref="D9:AB9"/>
    <mergeCell ref="AC9:BA9"/>
  </mergeCells>
  <phoneticPr fontId="18" type="noConversion"/>
  <conditionalFormatting sqref="A12:C184 A185:D185">
    <cfRule type="expression" dxfId="79" priority="355">
      <formula>#REF!="Ja"</formula>
    </cfRule>
  </conditionalFormatting>
  <conditionalFormatting sqref="D12:D184">
    <cfRule type="expression" dxfId="78" priority="350">
      <formula>#REF!="Ja"</formula>
    </cfRule>
  </conditionalFormatting>
  <conditionalFormatting sqref="E12:AC184">
    <cfRule type="expression" dxfId="75" priority="159">
      <formula>#REF!="Ja"</formula>
    </cfRule>
  </conditionalFormatting>
  <conditionalFormatting sqref="AD12:AZ184 F12:AB185 E185:AZ185">
    <cfRule type="expression" dxfId="68" priority="162">
      <formula>#REF!="Ja"</formula>
    </cfRule>
  </conditionalFormatting>
  <dataValidations count="1">
    <dataValidation type="whole" operator="greaterThan" allowBlank="1" showInputMessage="1" showErrorMessage="1" sqref="A12:A184" xr:uid="{B5ACE51A-18A5-4E23-A215-F3E644BDF4B6}">
      <formula1>-1</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52" id="{E39FE22F-815A-40E8-835E-F328B6B547E2}">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354" id="{97E4B3EF-BC32-4016-B1D5-EDF885AAA26E}">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D12:D184</xm:sqref>
        </x14:conditionalFormatting>
        <x14:conditionalFormatting xmlns:xm="http://schemas.microsoft.com/office/excel/2006/main">
          <x14:cfRule type="expression" priority="160" id="{BB5954CA-CFD8-40DB-92B6-964CEC44B8EF}">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161" id="{3D658E28-E247-46AF-B837-387BCACAE9FA}">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E12:AC184</xm:sqref>
        </x14:conditionalFormatting>
        <x14:conditionalFormatting xmlns:xm="http://schemas.microsoft.com/office/excel/2006/main">
          <x14:cfRule type="expression" priority="65" id="{8967D6FF-DB69-4297-86DC-C23B3BB23121}">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66" id="{D7817DDA-7472-4B7C-8503-153D2F6C0AD0}">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F12:AB184 AD12:AY184</xm:sqref>
        </x14:conditionalFormatting>
        <x14:conditionalFormatting xmlns:xm="http://schemas.microsoft.com/office/excel/2006/main">
          <x14:cfRule type="expression" priority="68" id="{1D52179E-D8A6-4A0B-AFAB-DF83E66913D0}">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69" id="{5AD48D7E-9833-4764-8932-78A198D06041}">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AB12:AB184 AZ12:AZ184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AEC3-9F67-4B1E-8E70-9743E800ADCA}">
  <sheetPr codeName="Sheet9">
    <tabColor theme="1" tint="0.14999847407452621"/>
  </sheetPr>
  <dimension ref="A1:DT183"/>
  <sheetViews>
    <sheetView showGridLines="0" zoomScaleNormal="100" workbookViewId="0">
      <pane xSplit="3" topLeftCell="D1" activePane="topRight" state="frozen"/>
      <selection pane="topRight" activeCell="I27" sqref="I27"/>
    </sheetView>
  </sheetViews>
  <sheetFormatPr defaultColWidth="8.85546875" defaultRowHeight="15"/>
  <cols>
    <col min="1" max="1" width="16.42578125" style="74" customWidth="1"/>
    <col min="2" max="2" width="23.42578125" style="74" customWidth="1"/>
    <col min="3" max="123" width="16.42578125" style="74" customWidth="1"/>
    <col min="124" max="124" width="14.140625" style="74" customWidth="1"/>
    <col min="125" max="16384" width="8.85546875" style="74"/>
  </cols>
  <sheetData>
    <row r="1" spans="1:124" ht="24.75">
      <c r="A1" s="73"/>
      <c r="C1" s="75"/>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row>
    <row r="2" spans="1:124" ht="61.35" customHeight="1">
      <c r="A2" s="78"/>
      <c r="B2" s="673" t="s">
        <v>234</v>
      </c>
      <c r="C2" s="673"/>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row>
    <row r="3" spans="1:124" ht="16.350000000000001" customHeight="1">
      <c r="A3" s="78"/>
      <c r="B3" s="673"/>
      <c r="C3" s="673"/>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row>
    <row r="4" spans="1:124" ht="21.6" customHeight="1">
      <c r="A4" s="75"/>
      <c r="B4" s="673"/>
      <c r="C4" s="673"/>
      <c r="D4" s="118"/>
      <c r="E4" s="118"/>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row>
    <row r="5" spans="1:124" ht="21.6" customHeight="1">
      <c r="A5" s="75"/>
      <c r="B5" s="117" t="s">
        <v>114</v>
      </c>
      <c r="C5" s="113"/>
      <c r="D5" s="118"/>
      <c r="E5" s="118"/>
      <c r="F5" s="79"/>
      <c r="G5" s="79"/>
      <c r="H5" s="79"/>
      <c r="I5" s="79"/>
      <c r="J5" s="118"/>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row>
    <row r="6" spans="1:124" ht="25.35" customHeight="1" thickBot="1">
      <c r="A6" s="75"/>
      <c r="B6" s="75"/>
      <c r="C6" s="75"/>
      <c r="D6" s="118"/>
      <c r="E6" s="118"/>
      <c r="F6" s="118"/>
      <c r="G6" s="118"/>
      <c r="H6" s="118"/>
      <c r="I6" s="118"/>
      <c r="J6" s="118"/>
      <c r="K6" s="118"/>
      <c r="L6" s="118"/>
      <c r="M6" s="118"/>
      <c r="N6" s="118"/>
      <c r="O6" s="118"/>
      <c r="P6" s="118"/>
      <c r="Q6" s="118"/>
      <c r="R6" s="118"/>
      <c r="S6" s="118"/>
      <c r="T6" s="118"/>
      <c r="U6" s="118"/>
      <c r="V6" s="118"/>
      <c r="W6" s="79"/>
      <c r="X6" s="79"/>
      <c r="Y6" s="79"/>
      <c r="Z6" s="79"/>
      <c r="AA6" s="118"/>
      <c r="AB6" s="79"/>
      <c r="AC6" s="79"/>
      <c r="AD6" s="79"/>
      <c r="AE6" s="79"/>
      <c r="AF6" s="118"/>
      <c r="AG6" s="79"/>
      <c r="AH6" s="79"/>
      <c r="AI6" s="79"/>
      <c r="AJ6" s="79"/>
      <c r="AK6" s="118"/>
      <c r="AL6" s="79"/>
      <c r="AM6" s="79"/>
      <c r="AN6" s="79"/>
      <c r="AO6" s="79"/>
      <c r="AP6" s="118"/>
      <c r="AQ6" s="79"/>
      <c r="AR6" s="79"/>
      <c r="AS6" s="79"/>
      <c r="AT6" s="79"/>
      <c r="AU6" s="118"/>
      <c r="AV6" s="79"/>
      <c r="AW6" s="79"/>
      <c r="AX6" s="79"/>
      <c r="AY6" s="79"/>
      <c r="AZ6" s="118"/>
      <c r="BA6" s="79"/>
      <c r="BB6" s="79"/>
      <c r="BC6" s="79"/>
      <c r="BD6" s="79"/>
      <c r="BE6" s="118"/>
      <c r="BF6" s="79"/>
      <c r="BG6" s="79"/>
      <c r="BH6" s="79"/>
      <c r="BI6" s="79"/>
      <c r="BJ6" s="118"/>
      <c r="BK6" s="79"/>
      <c r="BL6" s="79"/>
      <c r="BM6" s="79"/>
      <c r="BN6" s="79"/>
      <c r="BO6" s="118"/>
      <c r="BP6" s="79"/>
      <c r="BQ6" s="79"/>
      <c r="BR6" s="79"/>
      <c r="BS6" s="79"/>
      <c r="BT6" s="118"/>
      <c r="BU6" s="79"/>
      <c r="BV6" s="79"/>
      <c r="BW6" s="79"/>
      <c r="BX6" s="79"/>
      <c r="BY6" s="118"/>
      <c r="BZ6" s="79"/>
      <c r="CA6" s="79"/>
      <c r="CB6" s="79"/>
      <c r="CC6" s="79"/>
      <c r="CD6" s="118"/>
      <c r="CE6" s="79"/>
      <c r="CF6" s="79"/>
      <c r="CG6" s="79"/>
      <c r="CH6" s="79"/>
      <c r="CI6" s="118"/>
      <c r="CJ6" s="79"/>
      <c r="CK6" s="79"/>
      <c r="CL6" s="79"/>
      <c r="CM6" s="79"/>
      <c r="CN6" s="118"/>
      <c r="CO6" s="79"/>
      <c r="CP6" s="79"/>
      <c r="CQ6" s="79"/>
      <c r="CR6" s="79"/>
      <c r="CS6" s="118"/>
      <c r="CT6" s="79"/>
      <c r="CU6" s="79"/>
      <c r="CV6" s="79"/>
      <c r="CW6" s="79"/>
      <c r="CX6" s="118"/>
      <c r="CY6" s="79"/>
      <c r="CZ6" s="79"/>
      <c r="DA6" s="79"/>
      <c r="DB6" s="79"/>
      <c r="DC6" s="118"/>
      <c r="DD6" s="79"/>
      <c r="DE6" s="79"/>
      <c r="DF6" s="79"/>
      <c r="DG6" s="79"/>
      <c r="DH6" s="118"/>
      <c r="DI6" s="79"/>
      <c r="DJ6" s="79"/>
      <c r="DK6" s="79"/>
      <c r="DL6" s="79"/>
      <c r="DM6" s="118"/>
      <c r="DN6" s="79"/>
      <c r="DO6" s="79"/>
      <c r="DP6" s="79"/>
      <c r="DQ6" s="79"/>
      <c r="DR6" s="118"/>
      <c r="DS6" s="79"/>
    </row>
    <row r="7" spans="1:124" ht="20.25" thickBot="1">
      <c r="A7" s="75"/>
      <c r="B7" s="58"/>
      <c r="C7" s="57"/>
      <c r="D7" s="671" t="s">
        <v>109</v>
      </c>
      <c r="E7" s="671"/>
      <c r="F7" s="671"/>
      <c r="G7" s="671"/>
      <c r="H7" s="672"/>
      <c r="I7" s="670" t="s">
        <v>110</v>
      </c>
      <c r="J7" s="671"/>
      <c r="K7" s="671"/>
      <c r="L7" s="671"/>
      <c r="M7" s="672"/>
      <c r="N7" s="670" t="s">
        <v>112</v>
      </c>
      <c r="O7" s="671"/>
      <c r="P7" s="671"/>
      <c r="Q7" s="671"/>
      <c r="R7" s="672"/>
      <c r="S7" s="670" t="s">
        <v>210</v>
      </c>
      <c r="T7" s="671"/>
      <c r="U7" s="671"/>
      <c r="V7" s="671"/>
      <c r="W7" s="672"/>
      <c r="X7" s="670" t="s">
        <v>211</v>
      </c>
      <c r="Y7" s="671"/>
      <c r="Z7" s="671"/>
      <c r="AA7" s="671"/>
      <c r="AB7" s="672"/>
      <c r="AC7" s="670" t="s">
        <v>212</v>
      </c>
      <c r="AD7" s="671"/>
      <c r="AE7" s="671"/>
      <c r="AF7" s="671"/>
      <c r="AG7" s="672"/>
      <c r="AH7" s="670" t="s">
        <v>213</v>
      </c>
      <c r="AI7" s="671"/>
      <c r="AJ7" s="671"/>
      <c r="AK7" s="671"/>
      <c r="AL7" s="672"/>
      <c r="AM7" s="670" t="s">
        <v>214</v>
      </c>
      <c r="AN7" s="671"/>
      <c r="AO7" s="671"/>
      <c r="AP7" s="671"/>
      <c r="AQ7" s="672"/>
      <c r="AR7" s="670" t="s">
        <v>215</v>
      </c>
      <c r="AS7" s="671"/>
      <c r="AT7" s="671"/>
      <c r="AU7" s="671"/>
      <c r="AV7" s="672"/>
      <c r="AW7" s="670" t="s">
        <v>216</v>
      </c>
      <c r="AX7" s="671"/>
      <c r="AY7" s="671"/>
      <c r="AZ7" s="671"/>
      <c r="BA7" s="672"/>
      <c r="BB7" s="670" t="s">
        <v>217</v>
      </c>
      <c r="BC7" s="671"/>
      <c r="BD7" s="671"/>
      <c r="BE7" s="671"/>
      <c r="BF7" s="672"/>
      <c r="BG7" s="670" t="s">
        <v>218</v>
      </c>
      <c r="BH7" s="671"/>
      <c r="BI7" s="671"/>
      <c r="BJ7" s="671"/>
      <c r="BK7" s="672"/>
      <c r="BL7" s="670" t="s">
        <v>219</v>
      </c>
      <c r="BM7" s="671"/>
      <c r="BN7" s="671"/>
      <c r="BO7" s="671"/>
      <c r="BP7" s="672"/>
      <c r="BQ7" s="670" t="s">
        <v>220</v>
      </c>
      <c r="BR7" s="671"/>
      <c r="BS7" s="671"/>
      <c r="BT7" s="671"/>
      <c r="BU7" s="672"/>
      <c r="BV7" s="670" t="s">
        <v>221</v>
      </c>
      <c r="BW7" s="671"/>
      <c r="BX7" s="671"/>
      <c r="BY7" s="671"/>
      <c r="BZ7" s="672"/>
      <c r="CA7" s="670" t="s">
        <v>222</v>
      </c>
      <c r="CB7" s="671"/>
      <c r="CC7" s="671"/>
      <c r="CD7" s="671"/>
      <c r="CE7" s="672"/>
      <c r="CF7" s="670" t="s">
        <v>223</v>
      </c>
      <c r="CG7" s="671"/>
      <c r="CH7" s="671"/>
      <c r="CI7" s="671"/>
      <c r="CJ7" s="672"/>
      <c r="CK7" s="670" t="s">
        <v>224</v>
      </c>
      <c r="CL7" s="671"/>
      <c r="CM7" s="671"/>
      <c r="CN7" s="671"/>
      <c r="CO7" s="672"/>
      <c r="CP7" s="670" t="s">
        <v>225</v>
      </c>
      <c r="CQ7" s="671"/>
      <c r="CR7" s="671"/>
      <c r="CS7" s="671"/>
      <c r="CT7" s="672"/>
      <c r="CU7" s="670" t="s">
        <v>226</v>
      </c>
      <c r="CV7" s="671"/>
      <c r="CW7" s="671"/>
      <c r="CX7" s="671"/>
      <c r="CY7" s="672"/>
      <c r="CZ7" s="670" t="s">
        <v>227</v>
      </c>
      <c r="DA7" s="671"/>
      <c r="DB7" s="671"/>
      <c r="DC7" s="671"/>
      <c r="DD7" s="672"/>
      <c r="DE7" s="670" t="s">
        <v>228</v>
      </c>
      <c r="DF7" s="671"/>
      <c r="DG7" s="671"/>
      <c r="DH7" s="671"/>
      <c r="DI7" s="672"/>
      <c r="DJ7" s="670" t="s">
        <v>229</v>
      </c>
      <c r="DK7" s="671"/>
      <c r="DL7" s="671"/>
      <c r="DM7" s="671"/>
      <c r="DN7" s="672"/>
      <c r="DO7" s="670" t="s">
        <v>230</v>
      </c>
      <c r="DP7" s="671"/>
      <c r="DQ7" s="671"/>
      <c r="DR7" s="671"/>
      <c r="DS7" s="672"/>
    </row>
    <row r="8" spans="1:124" s="96" customFormat="1" ht="70.7" customHeight="1" thickBot="1">
      <c r="A8" s="95" t="s">
        <v>199</v>
      </c>
      <c r="B8" s="105" t="s">
        <v>231</v>
      </c>
      <c r="C8" s="106" t="s">
        <v>116</v>
      </c>
      <c r="D8" s="107" t="s">
        <v>235</v>
      </c>
      <c r="E8" s="107" t="s">
        <v>236</v>
      </c>
      <c r="F8" s="107" t="s">
        <v>237</v>
      </c>
      <c r="G8" s="107" t="s">
        <v>238</v>
      </c>
      <c r="H8" s="112" t="s">
        <v>239</v>
      </c>
      <c r="I8" s="107" t="s">
        <v>235</v>
      </c>
      <c r="J8" s="107" t="s">
        <v>236</v>
      </c>
      <c r="K8" s="107" t="s">
        <v>237</v>
      </c>
      <c r="L8" s="107" t="s">
        <v>238</v>
      </c>
      <c r="M8" s="112" t="s">
        <v>239</v>
      </c>
      <c r="N8" s="107" t="s">
        <v>235</v>
      </c>
      <c r="O8" s="107" t="s">
        <v>236</v>
      </c>
      <c r="P8" s="107" t="s">
        <v>237</v>
      </c>
      <c r="Q8" s="107" t="s">
        <v>238</v>
      </c>
      <c r="R8" s="112" t="s">
        <v>239</v>
      </c>
      <c r="S8" s="107" t="s">
        <v>235</v>
      </c>
      <c r="T8" s="107" t="s">
        <v>236</v>
      </c>
      <c r="U8" s="107" t="s">
        <v>237</v>
      </c>
      <c r="V8" s="107" t="s">
        <v>238</v>
      </c>
      <c r="W8" s="112" t="s">
        <v>239</v>
      </c>
      <c r="X8" s="107" t="s">
        <v>235</v>
      </c>
      <c r="Y8" s="107" t="s">
        <v>236</v>
      </c>
      <c r="Z8" s="107" t="s">
        <v>237</v>
      </c>
      <c r="AA8" s="107" t="s">
        <v>238</v>
      </c>
      <c r="AB8" s="112" t="s">
        <v>239</v>
      </c>
      <c r="AC8" s="107" t="s">
        <v>235</v>
      </c>
      <c r="AD8" s="107" t="s">
        <v>236</v>
      </c>
      <c r="AE8" s="107" t="s">
        <v>237</v>
      </c>
      <c r="AF8" s="107" t="s">
        <v>238</v>
      </c>
      <c r="AG8" s="112" t="s">
        <v>239</v>
      </c>
      <c r="AH8" s="107" t="s">
        <v>235</v>
      </c>
      <c r="AI8" s="107" t="s">
        <v>236</v>
      </c>
      <c r="AJ8" s="107" t="s">
        <v>237</v>
      </c>
      <c r="AK8" s="107" t="s">
        <v>238</v>
      </c>
      <c r="AL8" s="112" t="s">
        <v>239</v>
      </c>
      <c r="AM8" s="107" t="s">
        <v>235</v>
      </c>
      <c r="AN8" s="107" t="s">
        <v>236</v>
      </c>
      <c r="AO8" s="107" t="s">
        <v>237</v>
      </c>
      <c r="AP8" s="107" t="s">
        <v>238</v>
      </c>
      <c r="AQ8" s="112" t="s">
        <v>239</v>
      </c>
      <c r="AR8" s="107" t="s">
        <v>235</v>
      </c>
      <c r="AS8" s="107" t="s">
        <v>236</v>
      </c>
      <c r="AT8" s="107" t="s">
        <v>237</v>
      </c>
      <c r="AU8" s="107" t="s">
        <v>238</v>
      </c>
      <c r="AV8" s="112" t="s">
        <v>239</v>
      </c>
      <c r="AW8" s="107" t="s">
        <v>235</v>
      </c>
      <c r="AX8" s="107" t="s">
        <v>236</v>
      </c>
      <c r="AY8" s="107" t="s">
        <v>237</v>
      </c>
      <c r="AZ8" s="107" t="s">
        <v>238</v>
      </c>
      <c r="BA8" s="112" t="s">
        <v>239</v>
      </c>
      <c r="BB8" s="107" t="s">
        <v>235</v>
      </c>
      <c r="BC8" s="107" t="s">
        <v>236</v>
      </c>
      <c r="BD8" s="107" t="s">
        <v>237</v>
      </c>
      <c r="BE8" s="107" t="s">
        <v>238</v>
      </c>
      <c r="BF8" s="112" t="s">
        <v>239</v>
      </c>
      <c r="BG8" s="107" t="s">
        <v>235</v>
      </c>
      <c r="BH8" s="107" t="s">
        <v>236</v>
      </c>
      <c r="BI8" s="107" t="s">
        <v>237</v>
      </c>
      <c r="BJ8" s="107" t="s">
        <v>238</v>
      </c>
      <c r="BK8" s="112" t="s">
        <v>239</v>
      </c>
      <c r="BL8" s="107" t="s">
        <v>235</v>
      </c>
      <c r="BM8" s="107" t="s">
        <v>236</v>
      </c>
      <c r="BN8" s="107" t="s">
        <v>237</v>
      </c>
      <c r="BO8" s="107" t="s">
        <v>238</v>
      </c>
      <c r="BP8" s="112" t="s">
        <v>239</v>
      </c>
      <c r="BQ8" s="107" t="s">
        <v>235</v>
      </c>
      <c r="BR8" s="107" t="s">
        <v>236</v>
      </c>
      <c r="BS8" s="107" t="s">
        <v>237</v>
      </c>
      <c r="BT8" s="107" t="s">
        <v>238</v>
      </c>
      <c r="BU8" s="112" t="s">
        <v>239</v>
      </c>
      <c r="BV8" s="107" t="s">
        <v>235</v>
      </c>
      <c r="BW8" s="107" t="s">
        <v>236</v>
      </c>
      <c r="BX8" s="107" t="s">
        <v>237</v>
      </c>
      <c r="BY8" s="107" t="s">
        <v>238</v>
      </c>
      <c r="BZ8" s="112" t="s">
        <v>239</v>
      </c>
      <c r="CA8" s="107" t="s">
        <v>235</v>
      </c>
      <c r="CB8" s="107" t="s">
        <v>236</v>
      </c>
      <c r="CC8" s="107" t="s">
        <v>237</v>
      </c>
      <c r="CD8" s="107" t="s">
        <v>238</v>
      </c>
      <c r="CE8" s="112" t="s">
        <v>239</v>
      </c>
      <c r="CF8" s="107" t="s">
        <v>235</v>
      </c>
      <c r="CG8" s="107" t="s">
        <v>236</v>
      </c>
      <c r="CH8" s="107" t="s">
        <v>237</v>
      </c>
      <c r="CI8" s="107" t="s">
        <v>238</v>
      </c>
      <c r="CJ8" s="112" t="s">
        <v>239</v>
      </c>
      <c r="CK8" s="107" t="s">
        <v>235</v>
      </c>
      <c r="CL8" s="107" t="s">
        <v>236</v>
      </c>
      <c r="CM8" s="107" t="s">
        <v>237</v>
      </c>
      <c r="CN8" s="107" t="s">
        <v>238</v>
      </c>
      <c r="CO8" s="112" t="s">
        <v>239</v>
      </c>
      <c r="CP8" s="107" t="s">
        <v>235</v>
      </c>
      <c r="CQ8" s="107" t="s">
        <v>236</v>
      </c>
      <c r="CR8" s="107" t="s">
        <v>237</v>
      </c>
      <c r="CS8" s="107" t="s">
        <v>238</v>
      </c>
      <c r="CT8" s="112" t="s">
        <v>239</v>
      </c>
      <c r="CU8" s="107" t="s">
        <v>235</v>
      </c>
      <c r="CV8" s="107" t="s">
        <v>236</v>
      </c>
      <c r="CW8" s="107" t="s">
        <v>237</v>
      </c>
      <c r="CX8" s="107" t="s">
        <v>238</v>
      </c>
      <c r="CY8" s="112" t="s">
        <v>239</v>
      </c>
      <c r="CZ8" s="107" t="s">
        <v>235</v>
      </c>
      <c r="DA8" s="107" t="s">
        <v>236</v>
      </c>
      <c r="DB8" s="107" t="s">
        <v>237</v>
      </c>
      <c r="DC8" s="107" t="s">
        <v>238</v>
      </c>
      <c r="DD8" s="112" t="s">
        <v>239</v>
      </c>
      <c r="DE8" s="107" t="s">
        <v>235</v>
      </c>
      <c r="DF8" s="107" t="s">
        <v>236</v>
      </c>
      <c r="DG8" s="107" t="s">
        <v>237</v>
      </c>
      <c r="DH8" s="107" t="s">
        <v>238</v>
      </c>
      <c r="DI8" s="112" t="s">
        <v>239</v>
      </c>
      <c r="DJ8" s="107" t="s">
        <v>235</v>
      </c>
      <c r="DK8" s="107" t="s">
        <v>236</v>
      </c>
      <c r="DL8" s="107" t="s">
        <v>237</v>
      </c>
      <c r="DM8" s="107" t="s">
        <v>238</v>
      </c>
      <c r="DN8" s="112" t="s">
        <v>239</v>
      </c>
      <c r="DO8" s="107" t="s">
        <v>235</v>
      </c>
      <c r="DP8" s="107" t="s">
        <v>236</v>
      </c>
      <c r="DQ8" s="107" t="s">
        <v>237</v>
      </c>
      <c r="DR8" s="107" t="s">
        <v>238</v>
      </c>
      <c r="DS8" s="112" t="s">
        <v>239</v>
      </c>
      <c r="DT8" s="114" t="s">
        <v>240</v>
      </c>
    </row>
    <row r="9" spans="1:124">
      <c r="A9" s="36" t="str">
        <f>IF(Brukerregistrering!C7="","",Brukerregistrering!C7)</f>
        <v/>
      </c>
      <c r="B9" s="22" t="str">
        <f>IF(Brukerregistrering!F7="","",Brukerregistrering!F7)</f>
        <v/>
      </c>
      <c r="C9" s="23" t="str">
        <f>IF(Brukerregistrering!H7="","",Brukerregistrering!H7)</f>
        <v/>
      </c>
      <c r="D9" s="120" t="str">
        <f>IF(Målinger!K9="","",(Målinger!K9-Målinger!$E9)*'Kostnader lønn, utstyr osv.'!$S$25*(-1))</f>
        <v/>
      </c>
      <c r="E9" s="120" t="str">
        <f>IF(AND(Målinger!L9="",Målinger!O9=""),"",(Målinger!L9+Målinger!O9-Målinger!F9)*'Kostnader lønn, utstyr osv.'!$S$20/60*(-1)*Målinger!$F$3)</f>
        <v/>
      </c>
      <c r="F9" s="121" t="str">
        <f>IF(Målinger!K9="","",('kjøring-støtteark'!E12-'kjøring-støtteark'!D12)*'Kostnader lønn, utstyr osv.'!$S$20/60*(-1)*Målinger!$F$3)</f>
        <v/>
      </c>
      <c r="G9" s="123" t="str">
        <f>IF(Målinger!N9="","",(Målinger!N9-Målinger!H9)*'Kostnader lønn, utstyr osv.'!$S$39*Målinger!$F$3*(-1))</f>
        <v/>
      </c>
      <c r="H9" s="122" t="str">
        <f>IF(Målinger!M9="","",(Målinger!M9-Målinger!G9)*'Kostnader lønn, utstyr osv.'!$S$34*(-1)*Målinger!$F$3)</f>
        <v/>
      </c>
      <c r="I9" s="120" t="str">
        <f>IF(Målinger!V9="","",(Målinger!V9-Målinger!$E9)*'Kostnader lønn, utstyr osv.'!$S$25*(-1))</f>
        <v/>
      </c>
      <c r="J9" s="120" t="str">
        <f>IF(AND(Målinger!W9="",Målinger!Z9=""),"",(Målinger!W9+Målinger!Z9-Målinger!F9)*'Kostnader lønn, utstyr osv.'!$S$20/60*(-1)*Målinger!$F$3)</f>
        <v/>
      </c>
      <c r="K9" s="121" t="str">
        <f>IF(Målinger!V9="","",('kjøring-støtteark'!F12-'kjøring-støtteark'!D12)*'Kostnader lønn, utstyr osv.'!$S$20/60*(-1)*Målinger!$F$3)</f>
        <v/>
      </c>
      <c r="L9" s="123" t="str">
        <f>IF(Målinger!Y9="","",(Målinger!Y9-Målinger!H9)*'Kostnader lønn, utstyr osv.'!$S$39*Målinger!$F$3*(-1))</f>
        <v/>
      </c>
      <c r="M9" s="122" t="str">
        <f>IF(Målinger!X9="","",(Målinger!X9-Målinger!G9)*'Kostnader lønn, utstyr osv.'!$S$34*(-1)*Målinger!$F$3)</f>
        <v/>
      </c>
      <c r="N9" s="120" t="str">
        <f>IF(Målinger!AG9="","",(Målinger!AG9-Målinger!$E9)*'Kostnader lønn, utstyr osv.'!$S$25*(-1))</f>
        <v/>
      </c>
      <c r="O9" s="120" t="str">
        <f>IF(AND(Målinger!AH9="",Målinger!AK9=""),"",(Målinger!AH9+Målinger!AK9-Målinger!F9)*'Kostnader lønn, utstyr osv.'!$S$20/60*(-1)*Målinger!$F$3)</f>
        <v/>
      </c>
      <c r="P9" s="121" t="str">
        <f>IF(Målinger!AG9="","",('kjøring-støtteark'!G12-'kjøring-støtteark'!D12)*'Kostnader lønn, utstyr osv.'!$S$20/60*(-1)*Målinger!$F$3)</f>
        <v/>
      </c>
      <c r="Q9" s="123" t="str">
        <f>IF(Målinger!AJ9="","",(Målinger!AJ9-Målinger!H9)*'Kostnader lønn, utstyr osv.'!$S$39*Målinger!$F$3*(-1))</f>
        <v/>
      </c>
      <c r="R9" s="122" t="str">
        <f>IF(Målinger!AI9="","",(Målinger!AI9-Målinger!G9)*'Kostnader lønn, utstyr osv.'!$S$34*(-1)*Målinger!$F$3)</f>
        <v/>
      </c>
      <c r="S9" s="120" t="str">
        <f>IF(Målinger!AR9="","",(Målinger!AR9-Målinger!$E9)*'Kostnader lønn, utstyr osv.'!$S$25*(-1))</f>
        <v/>
      </c>
      <c r="T9" s="120" t="str">
        <f>IF(AND(Målinger!AS9="",Målinger!AV9=""),"",(Målinger!AS9+Målinger!AV9-Målinger!F9)*'Kostnader lønn, utstyr osv.'!$S$20/60*(-1)*Målinger!$F$3)</f>
        <v/>
      </c>
      <c r="U9" s="121" t="str">
        <f>IF(Målinger!AR9="","",('kjøring-støtteark'!H12-'kjøring-støtteark'!D12)*'Kostnader lønn, utstyr osv.'!$S$20/60*(-1)*Målinger!$F$3)</f>
        <v/>
      </c>
      <c r="V9" s="123" t="str">
        <f>IF(Målinger!AU9="","",(Målinger!AU9-Målinger!H9)*'Kostnader lønn, utstyr osv.'!$S$39*Målinger!$F$3*(-1))</f>
        <v/>
      </c>
      <c r="W9" s="122" t="str">
        <f>IF(Målinger!AT9="","",(Målinger!AT9-Målinger!G9)*'Kostnader lønn, utstyr osv.'!$S$34*(-1)*Målinger!$F$3)</f>
        <v/>
      </c>
      <c r="X9" s="120"/>
      <c r="Y9" s="120"/>
      <c r="Z9" s="121"/>
      <c r="AA9" s="123"/>
      <c r="AB9" s="122"/>
      <c r="AC9" s="120"/>
      <c r="AD9" s="120"/>
      <c r="AE9" s="121"/>
      <c r="AF9" s="123"/>
      <c r="AG9" s="122"/>
      <c r="AH9" s="120"/>
      <c r="AI9" s="120"/>
      <c r="AJ9" s="121"/>
      <c r="AK9" s="123"/>
      <c r="AL9" s="122"/>
      <c r="AM9" s="120"/>
      <c r="AN9" s="120"/>
      <c r="AO9" s="121"/>
      <c r="AP9" s="123"/>
      <c r="AQ9" s="122"/>
      <c r="AR9" s="120"/>
      <c r="AS9" s="120"/>
      <c r="AT9" s="121"/>
      <c r="AU9" s="123"/>
      <c r="AV9" s="122"/>
      <c r="AW9" s="120"/>
      <c r="AX9" s="120"/>
      <c r="AY9" s="121"/>
      <c r="AZ9" s="123"/>
      <c r="BA9" s="122"/>
      <c r="BB9" s="120"/>
      <c r="BC9" s="120"/>
      <c r="BD9" s="121"/>
      <c r="BE9" s="123"/>
      <c r="BF9" s="122"/>
      <c r="BG9" s="120"/>
      <c r="BH9" s="120"/>
      <c r="BI9" s="121"/>
      <c r="BJ9" s="123"/>
      <c r="BK9" s="122"/>
      <c r="BL9" s="120"/>
      <c r="BM9" s="120"/>
      <c r="BN9" s="121"/>
      <c r="BO9" s="123"/>
      <c r="BP9" s="122"/>
      <c r="BQ9" s="120"/>
      <c r="BR9" s="120"/>
      <c r="BS9" s="121"/>
      <c r="BT9" s="123"/>
      <c r="BU9" s="122"/>
      <c r="BV9" s="120"/>
      <c r="BW9" s="120"/>
      <c r="BX9" s="121"/>
      <c r="BY9" s="123"/>
      <c r="BZ9" s="122"/>
      <c r="CA9" s="120"/>
      <c r="CB9" s="120"/>
      <c r="CC9" s="121"/>
      <c r="CD9" s="123"/>
      <c r="CE9" s="122"/>
      <c r="CF9" s="120"/>
      <c r="CG9" s="120"/>
      <c r="CH9" s="121"/>
      <c r="CI9" s="123"/>
      <c r="CJ9" s="122"/>
      <c r="CK9" s="120"/>
      <c r="CL9" s="120"/>
      <c r="CM9" s="121"/>
      <c r="CN9" s="123"/>
      <c r="CO9" s="122"/>
      <c r="CP9" s="120"/>
      <c r="CQ9" s="120"/>
      <c r="CR9" s="121"/>
      <c r="CS9" s="123"/>
      <c r="CT9" s="122"/>
      <c r="CU9" s="120"/>
      <c r="CV9" s="120"/>
      <c r="CW9" s="121"/>
      <c r="CX9" s="123"/>
      <c r="CY9" s="122"/>
      <c r="CZ9" s="120"/>
      <c r="DA9" s="120"/>
      <c r="DB9" s="121"/>
      <c r="DC9" s="123"/>
      <c r="DD9" s="122"/>
      <c r="DE9" s="120"/>
      <c r="DF9" s="120"/>
      <c r="DG9" s="121"/>
      <c r="DH9" s="123"/>
      <c r="DI9" s="122"/>
      <c r="DJ9" s="120"/>
      <c r="DK9" s="120"/>
      <c r="DL9" s="121"/>
      <c r="DM9" s="123"/>
      <c r="DN9" s="122"/>
      <c r="DO9" s="120"/>
      <c r="DP9" s="120"/>
      <c r="DQ9" s="121"/>
      <c r="DR9" s="123"/>
      <c r="DS9" s="122"/>
      <c r="DT9" s="115">
        <f>SUM(D9:DS9)</f>
        <v>0</v>
      </c>
    </row>
    <row r="10" spans="1:124">
      <c r="A10" s="36" t="str">
        <f>IF(Brukerregistrering!C8="","",Brukerregistrering!C8)</f>
        <v/>
      </c>
      <c r="B10" s="22" t="str">
        <f>IF(Brukerregistrering!F8="","",Brukerregistrering!F8)</f>
        <v/>
      </c>
      <c r="C10" s="23" t="str">
        <f>IF(Brukerregistrering!H8="","",Brukerregistrering!H8)</f>
        <v/>
      </c>
      <c r="D10" s="120" t="str">
        <f>IF(Målinger!K10="","",(Målinger!K10-Målinger!$E10)*'Kostnader lønn, utstyr osv.'!$S$25*(-1))</f>
        <v/>
      </c>
      <c r="E10" s="120" t="str">
        <f>IF(AND(Målinger!L10="",Målinger!O10=""),"",(Målinger!L10+Målinger!O10-Målinger!F10)*'Kostnader lønn, utstyr osv.'!$S$20/60*(-1)*Målinger!$F$3)</f>
        <v/>
      </c>
      <c r="F10" s="121" t="str">
        <f>IF(Målinger!K10="","",('kjøring-støtteark'!E13-'kjøring-støtteark'!D13)*'Kostnader lønn, utstyr osv.'!$S$20/60*(-1)*Målinger!$F$3)</f>
        <v/>
      </c>
      <c r="G10" s="123" t="str">
        <f>IF(Målinger!N10="","",(Målinger!N10-Målinger!H10)*'Kostnader lønn, utstyr osv.'!$S$39*Målinger!$F$3*(-1))</f>
        <v/>
      </c>
      <c r="H10" s="122" t="str">
        <f>IF(Målinger!M10="","",(Målinger!M10-Målinger!G10)*'Kostnader lønn, utstyr osv.'!$S$34*(-1)*Målinger!$F$3)</f>
        <v/>
      </c>
      <c r="I10" s="120" t="str">
        <f>IF(Målinger!V10="","",(Målinger!V10-Målinger!$E10)*'Kostnader lønn, utstyr osv.'!$S$25*(-1))</f>
        <v/>
      </c>
      <c r="J10" s="120" t="str">
        <f>IF(AND(Målinger!W10="",Målinger!Z10=""),"",(Målinger!W10+Målinger!Z10-Målinger!F10)*'Kostnader lønn, utstyr osv.'!$S$20/60*(-1)*Målinger!$F$3)</f>
        <v/>
      </c>
      <c r="K10" s="121" t="str">
        <f>IF(Målinger!V10="","",('kjøring-støtteark'!F13-'kjøring-støtteark'!D13)*'Kostnader lønn, utstyr osv.'!$S$20/60*(-1)*Målinger!$F$3)</f>
        <v/>
      </c>
      <c r="L10" s="123" t="str">
        <f>IF(Målinger!Y10="","",(Målinger!Y10-Målinger!H10)*'Kostnader lønn, utstyr osv.'!$S$39*Målinger!$F$3*(-1))</f>
        <v/>
      </c>
      <c r="M10" s="122" t="str">
        <f>IF(Målinger!X10="","",(Målinger!X10-Målinger!G10)*'Kostnader lønn, utstyr osv.'!$S$34*(-1)*Målinger!$F$3)</f>
        <v/>
      </c>
      <c r="N10" s="120" t="str">
        <f>IF(Målinger!AG10="","",(Målinger!AG10-Målinger!$E10)*'Kostnader lønn, utstyr osv.'!$S$25*(-1))</f>
        <v/>
      </c>
      <c r="O10" s="120" t="str">
        <f>IF(AND(Målinger!AH10="",Målinger!AK10=""),"",(Målinger!AH10+Målinger!AK10-Målinger!F10)*'Kostnader lønn, utstyr osv.'!$S$20/60*(-1)*Målinger!$F$3)</f>
        <v/>
      </c>
      <c r="P10" s="121" t="str">
        <f>IF(Målinger!AG10="","",('kjøring-støtteark'!G13-'kjøring-støtteark'!D13)*'Kostnader lønn, utstyr osv.'!$S$20/60*(-1)*Målinger!$F$3)</f>
        <v/>
      </c>
      <c r="Q10" s="123" t="str">
        <f>IF(Målinger!AJ10="","",(Målinger!AJ10-Målinger!H10)*'Kostnader lønn, utstyr osv.'!$S$39*Målinger!$F$3*(-1))</f>
        <v/>
      </c>
      <c r="R10" s="122" t="str">
        <f>IF(Målinger!AI10="","",(Målinger!AI10-Målinger!G10)*'Kostnader lønn, utstyr osv.'!$S$34*(-1)*Målinger!$F$3)</f>
        <v/>
      </c>
      <c r="S10" s="120" t="str">
        <f>IF(Målinger!AR10="","",(Målinger!AR10-Målinger!$E10)*'Kostnader lønn, utstyr osv.'!$S$25*(-1))</f>
        <v/>
      </c>
      <c r="T10" s="120" t="str">
        <f>IF(AND(Målinger!AS10="",Målinger!AV10=""),"",(Målinger!AS10+Målinger!AV10-Målinger!F10)*'Kostnader lønn, utstyr osv.'!$S$20/60*(-1)*Målinger!$F$3)</f>
        <v/>
      </c>
      <c r="U10" s="121" t="str">
        <f>IF(Målinger!AR10="","",('kjøring-støtteark'!H13-'kjøring-støtteark'!D13)*'Kostnader lønn, utstyr osv.'!$S$20/60*(-1)*Målinger!$F$3)</f>
        <v/>
      </c>
      <c r="V10" s="123" t="str">
        <f>IF(Målinger!AU10="","",(Målinger!AU10-Målinger!H10)*'Kostnader lønn, utstyr osv.'!$S$39*Målinger!$F$3*(-1))</f>
        <v/>
      </c>
      <c r="W10" s="122" t="str">
        <f>IF(Målinger!AT10="","",(Målinger!AT10-Målinger!G10)*'Kostnader lønn, utstyr osv.'!$S$34*(-1)*Målinger!$F$3)</f>
        <v/>
      </c>
      <c r="X10" s="120"/>
      <c r="Y10" s="120"/>
      <c r="Z10" s="121"/>
      <c r="AA10" s="123"/>
      <c r="AB10" s="122"/>
      <c r="AC10" s="120"/>
      <c r="AD10" s="120"/>
      <c r="AE10" s="121"/>
      <c r="AF10" s="123"/>
      <c r="AG10" s="122"/>
      <c r="AH10" s="120"/>
      <c r="AI10" s="120"/>
      <c r="AJ10" s="121"/>
      <c r="AK10" s="123"/>
      <c r="AL10" s="122"/>
      <c r="AM10" s="120"/>
      <c r="AN10" s="120"/>
      <c r="AO10" s="121"/>
      <c r="AP10" s="123"/>
      <c r="AQ10" s="122"/>
      <c r="AR10" s="120"/>
      <c r="AS10" s="120"/>
      <c r="AT10" s="121"/>
      <c r="AU10" s="123"/>
      <c r="AV10" s="122"/>
      <c r="AW10" s="120"/>
      <c r="AX10" s="120"/>
      <c r="AY10" s="121"/>
      <c r="AZ10" s="123"/>
      <c r="BA10" s="122"/>
      <c r="BB10" s="120"/>
      <c r="BC10" s="120"/>
      <c r="BD10" s="121"/>
      <c r="BE10" s="123"/>
      <c r="BF10" s="122"/>
      <c r="BG10" s="120"/>
      <c r="BH10" s="120"/>
      <c r="BI10" s="121"/>
      <c r="BJ10" s="123"/>
      <c r="BK10" s="122"/>
      <c r="BL10" s="120"/>
      <c r="BM10" s="120"/>
      <c r="BN10" s="121"/>
      <c r="BO10" s="123"/>
      <c r="BP10" s="122"/>
      <c r="BQ10" s="120"/>
      <c r="BR10" s="120"/>
      <c r="BS10" s="121"/>
      <c r="BT10" s="123"/>
      <c r="BU10" s="122"/>
      <c r="BV10" s="120"/>
      <c r="BW10" s="120"/>
      <c r="BX10" s="121"/>
      <c r="BY10" s="123"/>
      <c r="BZ10" s="122"/>
      <c r="CA10" s="120"/>
      <c r="CB10" s="120"/>
      <c r="CC10" s="121"/>
      <c r="CD10" s="123"/>
      <c r="CE10" s="122"/>
      <c r="CF10" s="120"/>
      <c r="CG10" s="120"/>
      <c r="CH10" s="121"/>
      <c r="CI10" s="123"/>
      <c r="CJ10" s="122"/>
      <c r="CK10" s="120"/>
      <c r="CL10" s="120"/>
      <c r="CM10" s="121"/>
      <c r="CN10" s="123"/>
      <c r="CO10" s="122"/>
      <c r="CP10" s="120"/>
      <c r="CQ10" s="120"/>
      <c r="CR10" s="121"/>
      <c r="CS10" s="123"/>
      <c r="CT10" s="122"/>
      <c r="CU10" s="120"/>
      <c r="CV10" s="120"/>
      <c r="CW10" s="121"/>
      <c r="CX10" s="123"/>
      <c r="CY10" s="122"/>
      <c r="CZ10" s="120"/>
      <c r="DA10" s="120"/>
      <c r="DB10" s="121"/>
      <c r="DC10" s="123"/>
      <c r="DD10" s="122"/>
      <c r="DE10" s="120"/>
      <c r="DF10" s="120"/>
      <c r="DG10" s="121"/>
      <c r="DH10" s="123"/>
      <c r="DI10" s="122"/>
      <c r="DJ10" s="120"/>
      <c r="DK10" s="120"/>
      <c r="DL10" s="121"/>
      <c r="DM10" s="123"/>
      <c r="DN10" s="122"/>
      <c r="DO10" s="120"/>
      <c r="DP10" s="120"/>
      <c r="DQ10" s="121"/>
      <c r="DR10" s="123"/>
      <c r="DS10" s="122"/>
      <c r="DT10" s="115">
        <f t="shared" ref="DT10:DT73" si="0">SUM(D10:DS10)</f>
        <v>0</v>
      </c>
    </row>
    <row r="11" spans="1:124">
      <c r="A11" s="36" t="str">
        <f>IF(Brukerregistrering!C9="","",Brukerregistrering!C9)</f>
        <v/>
      </c>
      <c r="B11" s="22" t="str">
        <f>IF(Brukerregistrering!F9="","",Brukerregistrering!F9)</f>
        <v/>
      </c>
      <c r="C11" s="23" t="str">
        <f>IF(Brukerregistrering!H9="","",Brukerregistrering!H9)</f>
        <v/>
      </c>
      <c r="D11" s="120" t="str">
        <f>IF(Målinger!K11="","",(Målinger!K11-Målinger!$E11)*'Kostnader lønn, utstyr osv.'!$S$25*(-1))</f>
        <v/>
      </c>
      <c r="E11" s="120" t="str">
        <f>IF(AND(Målinger!L11="",Målinger!O11=""),"",(Målinger!L11+Målinger!O11-Målinger!F11)*'Kostnader lønn, utstyr osv.'!$S$20/60*(-1)*Målinger!$F$3)</f>
        <v/>
      </c>
      <c r="F11" s="121" t="str">
        <f>IF(Målinger!K11="","",('kjøring-støtteark'!E14-'kjøring-støtteark'!D14)*'Kostnader lønn, utstyr osv.'!$S$20/60*(-1)*Målinger!$F$3)</f>
        <v/>
      </c>
      <c r="G11" s="123" t="str">
        <f>IF(Målinger!N11="","",(Målinger!N11-Målinger!H11)*'Kostnader lønn, utstyr osv.'!$S$39*Målinger!$F$3*(-1))</f>
        <v/>
      </c>
      <c r="H11" s="122" t="str">
        <f>IF(Målinger!M11="","",(Målinger!M11-Målinger!G11)*'Kostnader lønn, utstyr osv.'!$S$34*(-1)*Målinger!$F$3)</f>
        <v/>
      </c>
      <c r="I11" s="120" t="str">
        <f>IF(Målinger!V11="","",(Målinger!V11-Målinger!$E11)*'Kostnader lønn, utstyr osv.'!$S$25*(-1))</f>
        <v/>
      </c>
      <c r="J11" s="120" t="str">
        <f>IF(AND(Målinger!W11="",Målinger!Z11=""),"",(Målinger!W11+Målinger!Z11-Målinger!F11)*'Kostnader lønn, utstyr osv.'!$S$20/60*(-1)*Målinger!$F$3)</f>
        <v/>
      </c>
      <c r="K11" s="121" t="str">
        <f>IF(Målinger!V11="","",('kjøring-støtteark'!F14-'kjøring-støtteark'!D14)*'Kostnader lønn, utstyr osv.'!$S$20/60*(-1)*Målinger!$F$3)</f>
        <v/>
      </c>
      <c r="L11" s="123" t="str">
        <f>IF(Målinger!Y11="","",(Målinger!Y11-Målinger!H11)*'Kostnader lønn, utstyr osv.'!$S$39*Målinger!$F$3*(-1))</f>
        <v/>
      </c>
      <c r="M11" s="122" t="str">
        <f>IF(Målinger!X11="","",(Målinger!X11-Målinger!G11)*'Kostnader lønn, utstyr osv.'!$S$34*(-1)*Målinger!$F$3)</f>
        <v/>
      </c>
      <c r="N11" s="120" t="str">
        <f>IF(Målinger!AG11="","",(Målinger!AG11-Målinger!$E11)*'Kostnader lønn, utstyr osv.'!$S$25*(-1))</f>
        <v/>
      </c>
      <c r="O11" s="120" t="str">
        <f>IF(AND(Målinger!AH11="",Målinger!AK11=""),"",(Målinger!AH11+Målinger!AK11-Målinger!F11)*'Kostnader lønn, utstyr osv.'!$S$20/60*(-1)*Målinger!$F$3)</f>
        <v/>
      </c>
      <c r="P11" s="121" t="str">
        <f>IF(Målinger!AG11="","",('kjøring-støtteark'!G14-'kjøring-støtteark'!D14)*'Kostnader lønn, utstyr osv.'!$S$20/60*(-1)*Målinger!$F$3)</f>
        <v/>
      </c>
      <c r="Q11" s="123" t="str">
        <f>IF(Målinger!AJ11="","",(Målinger!AJ11-Målinger!H11)*'Kostnader lønn, utstyr osv.'!$S$39*Målinger!$F$3*(-1))</f>
        <v/>
      </c>
      <c r="R11" s="122" t="str">
        <f>IF(Målinger!AI11="","",(Målinger!AI11-Målinger!G11)*'Kostnader lønn, utstyr osv.'!$S$34*(-1)*Målinger!$F$3)</f>
        <v/>
      </c>
      <c r="S11" s="120" t="str">
        <f>IF(Målinger!AR11="","",(Målinger!AR11-Målinger!$E11)*'Kostnader lønn, utstyr osv.'!$S$25*(-1))</f>
        <v/>
      </c>
      <c r="T11" s="120" t="str">
        <f>IF(AND(Målinger!AS11="",Målinger!AV11=""),"",(Målinger!AS11+Målinger!AV11-Målinger!F11)*'Kostnader lønn, utstyr osv.'!$S$20/60*(-1)*Målinger!$F$3)</f>
        <v/>
      </c>
      <c r="U11" s="121" t="str">
        <f>IF(Målinger!AR11="","",('kjøring-støtteark'!H14-'kjøring-støtteark'!D14)*'Kostnader lønn, utstyr osv.'!$S$20/60*(-1)*Målinger!$F$3)</f>
        <v/>
      </c>
      <c r="V11" s="123" t="str">
        <f>IF(Målinger!AU11="","",(Målinger!AU11-Målinger!H11)*'Kostnader lønn, utstyr osv.'!$S$39*Målinger!$F$3*(-1))</f>
        <v/>
      </c>
      <c r="W11" s="122" t="str">
        <f>IF(Målinger!AT11="","",(Målinger!AT11-Målinger!G11)*'Kostnader lønn, utstyr osv.'!$S$34*(-1)*Målinger!$F$3)</f>
        <v/>
      </c>
      <c r="X11" s="120"/>
      <c r="Y11" s="120"/>
      <c r="Z11" s="121"/>
      <c r="AA11" s="123"/>
      <c r="AB11" s="122"/>
      <c r="AC11" s="120"/>
      <c r="AD11" s="120"/>
      <c r="AE11" s="121"/>
      <c r="AF11" s="123"/>
      <c r="AG11" s="122"/>
      <c r="AH11" s="120"/>
      <c r="AI11" s="120"/>
      <c r="AJ11" s="121"/>
      <c r="AK11" s="123"/>
      <c r="AL11" s="122"/>
      <c r="AM11" s="120"/>
      <c r="AN11" s="120"/>
      <c r="AO11" s="121"/>
      <c r="AP11" s="123"/>
      <c r="AQ11" s="122"/>
      <c r="AR11" s="120"/>
      <c r="AS11" s="120"/>
      <c r="AT11" s="121"/>
      <c r="AU11" s="123"/>
      <c r="AV11" s="122"/>
      <c r="AW11" s="120"/>
      <c r="AX11" s="120"/>
      <c r="AY11" s="121"/>
      <c r="AZ11" s="123"/>
      <c r="BA11" s="122"/>
      <c r="BB11" s="120"/>
      <c r="BC11" s="120"/>
      <c r="BD11" s="121"/>
      <c r="BE11" s="123"/>
      <c r="BF11" s="122"/>
      <c r="BG11" s="120"/>
      <c r="BH11" s="120"/>
      <c r="BI11" s="121"/>
      <c r="BJ11" s="123"/>
      <c r="BK11" s="122"/>
      <c r="BL11" s="120"/>
      <c r="BM11" s="120"/>
      <c r="BN11" s="121"/>
      <c r="BO11" s="123"/>
      <c r="BP11" s="122"/>
      <c r="BQ11" s="120"/>
      <c r="BR11" s="120"/>
      <c r="BS11" s="121"/>
      <c r="BT11" s="123"/>
      <c r="BU11" s="122"/>
      <c r="BV11" s="120"/>
      <c r="BW11" s="120"/>
      <c r="BX11" s="121"/>
      <c r="BY11" s="123"/>
      <c r="BZ11" s="122"/>
      <c r="CA11" s="120"/>
      <c r="CB11" s="120"/>
      <c r="CC11" s="121"/>
      <c r="CD11" s="123"/>
      <c r="CE11" s="122"/>
      <c r="CF11" s="120"/>
      <c r="CG11" s="120"/>
      <c r="CH11" s="121"/>
      <c r="CI11" s="123"/>
      <c r="CJ11" s="122"/>
      <c r="CK11" s="120"/>
      <c r="CL11" s="120"/>
      <c r="CM11" s="121"/>
      <c r="CN11" s="123"/>
      <c r="CO11" s="122"/>
      <c r="CP11" s="120"/>
      <c r="CQ11" s="120"/>
      <c r="CR11" s="121"/>
      <c r="CS11" s="123"/>
      <c r="CT11" s="122"/>
      <c r="CU11" s="120"/>
      <c r="CV11" s="120"/>
      <c r="CW11" s="121"/>
      <c r="CX11" s="123"/>
      <c r="CY11" s="122"/>
      <c r="CZ11" s="120"/>
      <c r="DA11" s="120"/>
      <c r="DB11" s="121"/>
      <c r="DC11" s="123"/>
      <c r="DD11" s="122"/>
      <c r="DE11" s="120"/>
      <c r="DF11" s="120"/>
      <c r="DG11" s="121"/>
      <c r="DH11" s="123"/>
      <c r="DI11" s="122"/>
      <c r="DJ11" s="120"/>
      <c r="DK11" s="120"/>
      <c r="DL11" s="121"/>
      <c r="DM11" s="123"/>
      <c r="DN11" s="122"/>
      <c r="DO11" s="120"/>
      <c r="DP11" s="120"/>
      <c r="DQ11" s="121"/>
      <c r="DR11" s="123"/>
      <c r="DS11" s="122"/>
      <c r="DT11" s="115">
        <f t="shared" si="0"/>
        <v>0</v>
      </c>
    </row>
    <row r="12" spans="1:124">
      <c r="A12" s="36" t="str">
        <f>IF(Brukerregistrering!C10="","",Brukerregistrering!C10)</f>
        <v/>
      </c>
      <c r="B12" s="22" t="str">
        <f>IF(Brukerregistrering!F10="","",Brukerregistrering!F10)</f>
        <v/>
      </c>
      <c r="C12" s="23" t="str">
        <f>IF(Brukerregistrering!H10="","",Brukerregistrering!H10)</f>
        <v/>
      </c>
      <c r="D12" s="120" t="str">
        <f>IF(Målinger!K12="","",(Målinger!K12-Målinger!$E12)*'Kostnader lønn, utstyr osv.'!$S$25*(-1))</f>
        <v/>
      </c>
      <c r="E12" s="120" t="str">
        <f>IF(AND(Målinger!L12="",Målinger!O12=""),"",(Målinger!L12+Målinger!O12-Målinger!F12)*'Kostnader lønn, utstyr osv.'!$S$20/60*(-1)*Målinger!$F$3)</f>
        <v/>
      </c>
      <c r="F12" s="121" t="str">
        <f>IF(Målinger!K12="","",('kjøring-støtteark'!E15-'kjøring-støtteark'!D15)*'Kostnader lønn, utstyr osv.'!$S$20/60*(-1)*Målinger!$F$3)</f>
        <v/>
      </c>
      <c r="G12" s="123" t="str">
        <f>IF(Målinger!N12="","",(Målinger!N12-Målinger!H12)*'Kostnader lønn, utstyr osv.'!$S$39*Målinger!$F$3*(-1))</f>
        <v/>
      </c>
      <c r="H12" s="122" t="str">
        <f>IF(Målinger!M12="","",(Målinger!M12-Målinger!G12)*'Kostnader lønn, utstyr osv.'!$S$34*(-1)*Målinger!$F$3)</f>
        <v/>
      </c>
      <c r="I12" s="120" t="str">
        <f>IF(Målinger!V12="","",(Målinger!V12-Målinger!$E12)*'Kostnader lønn, utstyr osv.'!$S$25*(-1))</f>
        <v/>
      </c>
      <c r="J12" s="120" t="str">
        <f>IF(AND(Målinger!W12="",Målinger!Z12=""),"",(Målinger!W12+Målinger!Z12-Målinger!F12)*'Kostnader lønn, utstyr osv.'!$S$20/60*(-1)*Målinger!$F$3)</f>
        <v/>
      </c>
      <c r="K12" s="121" t="str">
        <f>IF(Målinger!V12="","",('kjøring-støtteark'!F15-'kjøring-støtteark'!D15)*'Kostnader lønn, utstyr osv.'!$S$20/60*(-1)*Målinger!$F$3)</f>
        <v/>
      </c>
      <c r="L12" s="123" t="str">
        <f>IF(Målinger!Y12="","",(Målinger!Y12-Målinger!H12)*'Kostnader lønn, utstyr osv.'!$S$39*Målinger!$F$3*(-1))</f>
        <v/>
      </c>
      <c r="M12" s="122" t="str">
        <f>IF(Målinger!X12="","",(Målinger!X12-Målinger!G12)*'Kostnader lønn, utstyr osv.'!$S$34*(-1)*Målinger!$F$3)</f>
        <v/>
      </c>
      <c r="N12" s="120" t="str">
        <f>IF(Målinger!AG12="","",(Målinger!AG12-Målinger!$E12)*'Kostnader lønn, utstyr osv.'!$S$25*(-1))</f>
        <v/>
      </c>
      <c r="O12" s="120" t="str">
        <f>IF(AND(Målinger!AH12="",Målinger!AK12=""),"",(Målinger!AH12+Målinger!AK12-Målinger!F12)*'Kostnader lønn, utstyr osv.'!$S$20/60*(-1)*Målinger!$F$3)</f>
        <v/>
      </c>
      <c r="P12" s="121" t="str">
        <f>IF(Målinger!AG12="","",('kjøring-støtteark'!G15-'kjøring-støtteark'!D15)*'Kostnader lønn, utstyr osv.'!$S$20/60*(-1)*Målinger!$F$3)</f>
        <v/>
      </c>
      <c r="Q12" s="123" t="str">
        <f>IF(Målinger!AJ12="","",(Målinger!AJ12-Målinger!H12)*'Kostnader lønn, utstyr osv.'!$S$39*Målinger!$F$3*(-1))</f>
        <v/>
      </c>
      <c r="R12" s="122" t="str">
        <f>IF(Målinger!AI12="","",(Målinger!AI12-Målinger!G12)*'Kostnader lønn, utstyr osv.'!$S$34*(-1)*Målinger!$F$3)</f>
        <v/>
      </c>
      <c r="S12" s="120" t="str">
        <f>IF(Målinger!AR12="","",(Målinger!AR12-Målinger!$E12)*'Kostnader lønn, utstyr osv.'!$S$25*(-1))</f>
        <v/>
      </c>
      <c r="T12" s="120" t="str">
        <f>IF(AND(Målinger!AS12="",Målinger!AV12=""),"",(Målinger!AS12+Målinger!AV12-Målinger!F12)*'Kostnader lønn, utstyr osv.'!$S$20/60*(-1)*Målinger!$F$3)</f>
        <v/>
      </c>
      <c r="U12" s="121" t="str">
        <f>IF(Målinger!AR12="","",('kjøring-støtteark'!H15-'kjøring-støtteark'!D15)*'Kostnader lønn, utstyr osv.'!$S$20/60*(-1)*Målinger!$F$3)</f>
        <v/>
      </c>
      <c r="V12" s="123" t="str">
        <f>IF(Målinger!AU12="","",(Målinger!AU12-Målinger!H12)*'Kostnader lønn, utstyr osv.'!$S$39*Målinger!$F$3*(-1))</f>
        <v/>
      </c>
      <c r="W12" s="122" t="str">
        <f>IF(Målinger!AT12="","",(Målinger!AT12-Målinger!G12)*'Kostnader lønn, utstyr osv.'!$S$34*(-1)*Målinger!$F$3)</f>
        <v/>
      </c>
      <c r="X12" s="120"/>
      <c r="Y12" s="120"/>
      <c r="Z12" s="121"/>
      <c r="AA12" s="123"/>
      <c r="AB12" s="122"/>
      <c r="AC12" s="120"/>
      <c r="AD12" s="120"/>
      <c r="AE12" s="121"/>
      <c r="AF12" s="123"/>
      <c r="AG12" s="122"/>
      <c r="AH12" s="120"/>
      <c r="AI12" s="120"/>
      <c r="AJ12" s="121"/>
      <c r="AK12" s="123"/>
      <c r="AL12" s="122"/>
      <c r="AM12" s="120"/>
      <c r="AN12" s="120"/>
      <c r="AO12" s="121"/>
      <c r="AP12" s="123"/>
      <c r="AQ12" s="122"/>
      <c r="AR12" s="120"/>
      <c r="AS12" s="120"/>
      <c r="AT12" s="121"/>
      <c r="AU12" s="123"/>
      <c r="AV12" s="122"/>
      <c r="AW12" s="120"/>
      <c r="AX12" s="120"/>
      <c r="AY12" s="121"/>
      <c r="AZ12" s="123"/>
      <c r="BA12" s="122"/>
      <c r="BB12" s="120"/>
      <c r="BC12" s="120"/>
      <c r="BD12" s="121"/>
      <c r="BE12" s="123"/>
      <c r="BF12" s="122"/>
      <c r="BG12" s="120"/>
      <c r="BH12" s="120"/>
      <c r="BI12" s="121"/>
      <c r="BJ12" s="123"/>
      <c r="BK12" s="122"/>
      <c r="BL12" s="120"/>
      <c r="BM12" s="120"/>
      <c r="BN12" s="121"/>
      <c r="BO12" s="123"/>
      <c r="BP12" s="122"/>
      <c r="BQ12" s="120"/>
      <c r="BR12" s="120"/>
      <c r="BS12" s="121"/>
      <c r="BT12" s="123"/>
      <c r="BU12" s="122"/>
      <c r="BV12" s="120"/>
      <c r="BW12" s="120"/>
      <c r="BX12" s="121"/>
      <c r="BY12" s="123"/>
      <c r="BZ12" s="122"/>
      <c r="CA12" s="120"/>
      <c r="CB12" s="120"/>
      <c r="CC12" s="121"/>
      <c r="CD12" s="123"/>
      <c r="CE12" s="122"/>
      <c r="CF12" s="120"/>
      <c r="CG12" s="120"/>
      <c r="CH12" s="121"/>
      <c r="CI12" s="123"/>
      <c r="CJ12" s="122"/>
      <c r="CK12" s="120"/>
      <c r="CL12" s="120"/>
      <c r="CM12" s="121"/>
      <c r="CN12" s="123"/>
      <c r="CO12" s="122"/>
      <c r="CP12" s="120"/>
      <c r="CQ12" s="120"/>
      <c r="CR12" s="121"/>
      <c r="CS12" s="123"/>
      <c r="CT12" s="122"/>
      <c r="CU12" s="120"/>
      <c r="CV12" s="120"/>
      <c r="CW12" s="121"/>
      <c r="CX12" s="123"/>
      <c r="CY12" s="122"/>
      <c r="CZ12" s="120"/>
      <c r="DA12" s="120"/>
      <c r="DB12" s="121"/>
      <c r="DC12" s="123"/>
      <c r="DD12" s="122"/>
      <c r="DE12" s="120"/>
      <c r="DF12" s="120"/>
      <c r="DG12" s="121"/>
      <c r="DH12" s="123"/>
      <c r="DI12" s="122"/>
      <c r="DJ12" s="120"/>
      <c r="DK12" s="120"/>
      <c r="DL12" s="121"/>
      <c r="DM12" s="123"/>
      <c r="DN12" s="122"/>
      <c r="DO12" s="120"/>
      <c r="DP12" s="120"/>
      <c r="DQ12" s="121"/>
      <c r="DR12" s="123"/>
      <c r="DS12" s="122"/>
      <c r="DT12" s="115">
        <f t="shared" si="0"/>
        <v>0</v>
      </c>
    </row>
    <row r="13" spans="1:124">
      <c r="A13" s="36" t="str">
        <f>IF(Brukerregistrering!C11="","",Brukerregistrering!C11)</f>
        <v/>
      </c>
      <c r="B13" s="22" t="str">
        <f>IF(Brukerregistrering!F11="","",Brukerregistrering!F11)</f>
        <v/>
      </c>
      <c r="C13" s="23" t="str">
        <f>IF(Brukerregistrering!H11="","",Brukerregistrering!H11)</f>
        <v/>
      </c>
      <c r="D13" s="120" t="str">
        <f>IF(Målinger!K13="","",(Målinger!K13-Målinger!$E13)*'Kostnader lønn, utstyr osv.'!$S$25*(-1))</f>
        <v/>
      </c>
      <c r="E13" s="120" t="str">
        <f>IF(AND(Målinger!L13="",Målinger!O13=""),"",(Målinger!L13+Målinger!O13-Målinger!F13)*'Kostnader lønn, utstyr osv.'!$S$20/60*(-1)*Målinger!$F$3)</f>
        <v/>
      </c>
      <c r="F13" s="121" t="str">
        <f>IF(Målinger!K13="","",('kjøring-støtteark'!E16-'kjøring-støtteark'!D16)*'Kostnader lønn, utstyr osv.'!$S$20/60*(-1)*Målinger!$F$3)</f>
        <v/>
      </c>
      <c r="G13" s="123" t="str">
        <f>IF(Målinger!N13="","",(Målinger!N13-Målinger!H13)*'Kostnader lønn, utstyr osv.'!$S$39*Målinger!$F$3*(-1))</f>
        <v/>
      </c>
      <c r="H13" s="122" t="str">
        <f>IF(Målinger!M13="","",(Målinger!M13-Målinger!G13)*'Kostnader lønn, utstyr osv.'!$S$34*(-1)*Målinger!$F$3)</f>
        <v/>
      </c>
      <c r="I13" s="120" t="str">
        <f>IF(Målinger!V13="","",(Målinger!V13-Målinger!$E13)*'Kostnader lønn, utstyr osv.'!$S$25*(-1))</f>
        <v/>
      </c>
      <c r="J13" s="120" t="str">
        <f>IF(AND(Målinger!W13="",Målinger!Z13=""),"",(Målinger!W13+Målinger!Z13-Målinger!F13)*'Kostnader lønn, utstyr osv.'!$S$20/60*(-1)*Målinger!$F$3)</f>
        <v/>
      </c>
      <c r="K13" s="121" t="str">
        <f>IF(Målinger!V13="","",('kjøring-støtteark'!F16-'kjøring-støtteark'!D16)*'Kostnader lønn, utstyr osv.'!$S$20/60*(-1)*Målinger!$F$3)</f>
        <v/>
      </c>
      <c r="L13" s="123" t="str">
        <f>IF(Målinger!Y13="","",(Målinger!Y13-Målinger!H13)*'Kostnader lønn, utstyr osv.'!$S$39*Målinger!$F$3*(-1))</f>
        <v/>
      </c>
      <c r="M13" s="122" t="str">
        <f>IF(Målinger!X13="","",(Målinger!X13-Målinger!G13)*'Kostnader lønn, utstyr osv.'!$S$34*(-1)*Målinger!$F$3)</f>
        <v/>
      </c>
      <c r="N13" s="120" t="str">
        <f>IF(Målinger!AG13="","",(Målinger!AG13-Målinger!$E13)*'Kostnader lønn, utstyr osv.'!$S$25*(-1))</f>
        <v/>
      </c>
      <c r="O13" s="120" t="str">
        <f>IF(AND(Målinger!AH13="",Målinger!AK13=""),"",(Målinger!AH13+Målinger!AK13-Målinger!F13)*'Kostnader lønn, utstyr osv.'!$S$20/60*(-1)*Målinger!$F$3)</f>
        <v/>
      </c>
      <c r="P13" s="121" t="str">
        <f>IF(Målinger!AG13="","",('kjøring-støtteark'!G16-'kjøring-støtteark'!D16)*'Kostnader lønn, utstyr osv.'!$S$20/60*(-1)*Målinger!$F$3)</f>
        <v/>
      </c>
      <c r="Q13" s="123" t="str">
        <f>IF(Målinger!AJ13="","",(Målinger!AJ13-Målinger!H13)*'Kostnader lønn, utstyr osv.'!$S$39*Målinger!$F$3*(-1))</f>
        <v/>
      </c>
      <c r="R13" s="122" t="str">
        <f>IF(Målinger!AI13="","",(Målinger!AI13-Målinger!G13)*'Kostnader lønn, utstyr osv.'!$S$34*(-1)*Målinger!$F$3)</f>
        <v/>
      </c>
      <c r="S13" s="120" t="str">
        <f>IF(Målinger!AR13="","",(Målinger!AR13-Målinger!$E13)*'Kostnader lønn, utstyr osv.'!$S$25*(-1))</f>
        <v/>
      </c>
      <c r="T13" s="120" t="str">
        <f>IF(AND(Målinger!AS13="",Målinger!AV13=""),"",(Målinger!AS13+Målinger!AV13-Målinger!F13)*'Kostnader lønn, utstyr osv.'!$S$20/60*(-1)*Målinger!$F$3)</f>
        <v/>
      </c>
      <c r="U13" s="121" t="str">
        <f>IF(Målinger!AR13="","",('kjøring-støtteark'!H16-'kjøring-støtteark'!D16)*'Kostnader lønn, utstyr osv.'!$S$20/60*(-1)*Målinger!$F$3)</f>
        <v/>
      </c>
      <c r="V13" s="123" t="str">
        <f>IF(Målinger!AU13="","",(Målinger!AU13-Målinger!H13)*'Kostnader lønn, utstyr osv.'!$S$39*Målinger!$F$3*(-1))</f>
        <v/>
      </c>
      <c r="W13" s="122" t="str">
        <f>IF(Målinger!AT13="","",(Målinger!AT13-Målinger!G13)*'Kostnader lønn, utstyr osv.'!$S$34*(-1)*Målinger!$F$3)</f>
        <v/>
      </c>
      <c r="X13" s="120"/>
      <c r="Y13" s="120"/>
      <c r="Z13" s="121"/>
      <c r="AA13" s="123"/>
      <c r="AB13" s="122"/>
      <c r="AC13" s="120"/>
      <c r="AD13" s="120"/>
      <c r="AE13" s="121"/>
      <c r="AF13" s="123"/>
      <c r="AG13" s="122"/>
      <c r="AH13" s="120"/>
      <c r="AI13" s="120"/>
      <c r="AJ13" s="121"/>
      <c r="AK13" s="123"/>
      <c r="AL13" s="122"/>
      <c r="AM13" s="120"/>
      <c r="AN13" s="120"/>
      <c r="AO13" s="121"/>
      <c r="AP13" s="123"/>
      <c r="AQ13" s="122"/>
      <c r="AR13" s="120"/>
      <c r="AS13" s="120"/>
      <c r="AT13" s="121"/>
      <c r="AU13" s="123"/>
      <c r="AV13" s="122"/>
      <c r="AW13" s="120"/>
      <c r="AX13" s="120"/>
      <c r="AY13" s="121"/>
      <c r="AZ13" s="123"/>
      <c r="BA13" s="122"/>
      <c r="BB13" s="120"/>
      <c r="BC13" s="120"/>
      <c r="BD13" s="121"/>
      <c r="BE13" s="123"/>
      <c r="BF13" s="122"/>
      <c r="BG13" s="120"/>
      <c r="BH13" s="120"/>
      <c r="BI13" s="121"/>
      <c r="BJ13" s="123"/>
      <c r="BK13" s="122"/>
      <c r="BL13" s="120"/>
      <c r="BM13" s="120"/>
      <c r="BN13" s="121"/>
      <c r="BO13" s="123"/>
      <c r="BP13" s="122"/>
      <c r="BQ13" s="120"/>
      <c r="BR13" s="120"/>
      <c r="BS13" s="121"/>
      <c r="BT13" s="123"/>
      <c r="BU13" s="122"/>
      <c r="BV13" s="120"/>
      <c r="BW13" s="120"/>
      <c r="BX13" s="121"/>
      <c r="BY13" s="123"/>
      <c r="BZ13" s="122"/>
      <c r="CA13" s="120"/>
      <c r="CB13" s="120"/>
      <c r="CC13" s="121"/>
      <c r="CD13" s="123"/>
      <c r="CE13" s="122"/>
      <c r="CF13" s="120"/>
      <c r="CG13" s="120"/>
      <c r="CH13" s="121"/>
      <c r="CI13" s="123"/>
      <c r="CJ13" s="122"/>
      <c r="CK13" s="120"/>
      <c r="CL13" s="120"/>
      <c r="CM13" s="121"/>
      <c r="CN13" s="123"/>
      <c r="CO13" s="122"/>
      <c r="CP13" s="120"/>
      <c r="CQ13" s="120"/>
      <c r="CR13" s="121"/>
      <c r="CS13" s="123"/>
      <c r="CT13" s="122"/>
      <c r="CU13" s="120"/>
      <c r="CV13" s="120"/>
      <c r="CW13" s="121"/>
      <c r="CX13" s="123"/>
      <c r="CY13" s="122"/>
      <c r="CZ13" s="120"/>
      <c r="DA13" s="120"/>
      <c r="DB13" s="121"/>
      <c r="DC13" s="123"/>
      <c r="DD13" s="122"/>
      <c r="DE13" s="120"/>
      <c r="DF13" s="120"/>
      <c r="DG13" s="121"/>
      <c r="DH13" s="123"/>
      <c r="DI13" s="122"/>
      <c r="DJ13" s="120"/>
      <c r="DK13" s="120"/>
      <c r="DL13" s="121"/>
      <c r="DM13" s="123"/>
      <c r="DN13" s="122"/>
      <c r="DO13" s="120"/>
      <c r="DP13" s="120"/>
      <c r="DQ13" s="121"/>
      <c r="DR13" s="123"/>
      <c r="DS13" s="122"/>
      <c r="DT13" s="115">
        <f t="shared" si="0"/>
        <v>0</v>
      </c>
    </row>
    <row r="14" spans="1:124">
      <c r="A14" s="36" t="str">
        <f>IF(Brukerregistrering!C12="","",Brukerregistrering!C12)</f>
        <v/>
      </c>
      <c r="B14" s="22" t="str">
        <f>IF(Brukerregistrering!F12="","",Brukerregistrering!F12)</f>
        <v/>
      </c>
      <c r="C14" s="23" t="str">
        <f>IF(Brukerregistrering!H12="","",Brukerregistrering!H12)</f>
        <v/>
      </c>
      <c r="D14" s="120" t="str">
        <f>IF(Målinger!K14="","",(Målinger!K14-Målinger!$E14)*'Kostnader lønn, utstyr osv.'!$S$25*(-1))</f>
        <v/>
      </c>
      <c r="E14" s="120" t="str">
        <f>IF(AND(Målinger!L14="",Målinger!O14=""),"",(Målinger!L14+Målinger!O14-Målinger!F14)*'Kostnader lønn, utstyr osv.'!$S$20/60*(-1)*Målinger!$F$3)</f>
        <v/>
      </c>
      <c r="F14" s="121" t="str">
        <f>IF(Målinger!K14="","",('kjøring-støtteark'!E17-'kjøring-støtteark'!D17)*'Kostnader lønn, utstyr osv.'!$S$20/60*(-1)*Målinger!$F$3)</f>
        <v/>
      </c>
      <c r="G14" s="123" t="str">
        <f>IF(Målinger!N14="","",(Målinger!N14-Målinger!H14)*'Kostnader lønn, utstyr osv.'!$S$39*Målinger!$F$3*(-1))</f>
        <v/>
      </c>
      <c r="H14" s="122" t="str">
        <f>IF(Målinger!M14="","",(Målinger!M14-Målinger!G14)*'Kostnader lønn, utstyr osv.'!$S$34*(-1)*Målinger!$F$3)</f>
        <v/>
      </c>
      <c r="I14" s="120" t="str">
        <f>IF(Målinger!V14="","",(Målinger!V14-Målinger!$E14)*'Kostnader lønn, utstyr osv.'!$S$25*(-1))</f>
        <v/>
      </c>
      <c r="J14" s="120" t="str">
        <f>IF(AND(Målinger!W14="",Målinger!Z14=""),"",(Målinger!W14+Målinger!Z14-Målinger!F14)*'Kostnader lønn, utstyr osv.'!$S$20/60*(-1)*Målinger!$F$3)</f>
        <v/>
      </c>
      <c r="K14" s="121" t="str">
        <f>IF(Målinger!V14="","",('kjøring-støtteark'!F17-'kjøring-støtteark'!D17)*'Kostnader lønn, utstyr osv.'!$S$20/60*(-1)*Målinger!$F$3)</f>
        <v/>
      </c>
      <c r="L14" s="123" t="str">
        <f>IF(Målinger!Y14="","",(Målinger!Y14-Målinger!H14)*'Kostnader lønn, utstyr osv.'!$S$39*Målinger!$F$3*(-1))</f>
        <v/>
      </c>
      <c r="M14" s="122" t="str">
        <f>IF(Målinger!X14="","",(Målinger!X14-Målinger!G14)*'Kostnader lønn, utstyr osv.'!$S$34*(-1)*Målinger!$F$3)</f>
        <v/>
      </c>
      <c r="N14" s="120" t="str">
        <f>IF(Målinger!AG14="","",(Målinger!AG14-Målinger!$E14)*'Kostnader lønn, utstyr osv.'!$S$25*(-1))</f>
        <v/>
      </c>
      <c r="O14" s="120" t="str">
        <f>IF(AND(Målinger!AH14="",Målinger!AK14=""),"",(Målinger!AH14+Målinger!AK14-Målinger!F14)*'Kostnader lønn, utstyr osv.'!$S$20/60*(-1)*Målinger!$F$3)</f>
        <v/>
      </c>
      <c r="P14" s="121" t="str">
        <f>IF(Målinger!AG14="","",('kjøring-støtteark'!G17-'kjøring-støtteark'!D17)*'Kostnader lønn, utstyr osv.'!$S$20/60*(-1)*Målinger!$F$3)</f>
        <v/>
      </c>
      <c r="Q14" s="123" t="str">
        <f>IF(Målinger!AJ14="","",(Målinger!AJ14-Målinger!H14)*'Kostnader lønn, utstyr osv.'!$S$39*Målinger!$F$3*(-1))</f>
        <v/>
      </c>
      <c r="R14" s="122" t="str">
        <f>IF(Målinger!AI14="","",(Målinger!AI14-Målinger!G14)*'Kostnader lønn, utstyr osv.'!$S$34*(-1)*Målinger!$F$3)</f>
        <v/>
      </c>
      <c r="S14" s="120" t="str">
        <f>IF(Målinger!AR14="","",(Målinger!AR14-Målinger!$E14)*'Kostnader lønn, utstyr osv.'!$S$25*(-1))</f>
        <v/>
      </c>
      <c r="T14" s="120" t="str">
        <f>IF(AND(Målinger!AS14="",Målinger!AV14=""),"",(Målinger!AS14+Målinger!AV14-Målinger!F14)*'Kostnader lønn, utstyr osv.'!$S$20/60*(-1)*Målinger!$F$3)</f>
        <v/>
      </c>
      <c r="U14" s="121" t="str">
        <f>IF(Målinger!AR14="","",('kjøring-støtteark'!H17-'kjøring-støtteark'!D17)*'Kostnader lønn, utstyr osv.'!$S$20/60*(-1)*Målinger!$F$3)</f>
        <v/>
      </c>
      <c r="V14" s="123" t="str">
        <f>IF(Målinger!AU14="","",(Målinger!AU14-Målinger!H14)*'Kostnader lønn, utstyr osv.'!$S$39*Målinger!$F$3*(-1))</f>
        <v/>
      </c>
      <c r="W14" s="122" t="str">
        <f>IF(Målinger!AT14="","",(Målinger!AT14-Målinger!G14)*'Kostnader lønn, utstyr osv.'!$S$34*(-1)*Målinger!$F$3)</f>
        <v/>
      </c>
      <c r="X14" s="120"/>
      <c r="Y14" s="120"/>
      <c r="Z14" s="121"/>
      <c r="AA14" s="123"/>
      <c r="AB14" s="122"/>
      <c r="AC14" s="120"/>
      <c r="AD14" s="120"/>
      <c r="AE14" s="121"/>
      <c r="AF14" s="123"/>
      <c r="AG14" s="122"/>
      <c r="AH14" s="120"/>
      <c r="AI14" s="120"/>
      <c r="AJ14" s="121"/>
      <c r="AK14" s="123"/>
      <c r="AL14" s="122"/>
      <c r="AM14" s="120"/>
      <c r="AN14" s="120"/>
      <c r="AO14" s="121"/>
      <c r="AP14" s="123"/>
      <c r="AQ14" s="122"/>
      <c r="AR14" s="120"/>
      <c r="AS14" s="120"/>
      <c r="AT14" s="121"/>
      <c r="AU14" s="123"/>
      <c r="AV14" s="122"/>
      <c r="AW14" s="120"/>
      <c r="AX14" s="120"/>
      <c r="AY14" s="121"/>
      <c r="AZ14" s="123"/>
      <c r="BA14" s="122"/>
      <c r="BB14" s="120"/>
      <c r="BC14" s="120"/>
      <c r="BD14" s="121"/>
      <c r="BE14" s="123"/>
      <c r="BF14" s="122"/>
      <c r="BG14" s="120"/>
      <c r="BH14" s="120"/>
      <c r="BI14" s="121"/>
      <c r="BJ14" s="123"/>
      <c r="BK14" s="122"/>
      <c r="BL14" s="120"/>
      <c r="BM14" s="120"/>
      <c r="BN14" s="121"/>
      <c r="BO14" s="123"/>
      <c r="BP14" s="122"/>
      <c r="BQ14" s="120"/>
      <c r="BR14" s="120"/>
      <c r="BS14" s="121"/>
      <c r="BT14" s="123"/>
      <c r="BU14" s="122"/>
      <c r="BV14" s="120"/>
      <c r="BW14" s="120"/>
      <c r="BX14" s="121"/>
      <c r="BY14" s="123"/>
      <c r="BZ14" s="122"/>
      <c r="CA14" s="120"/>
      <c r="CB14" s="120"/>
      <c r="CC14" s="121"/>
      <c r="CD14" s="123"/>
      <c r="CE14" s="122"/>
      <c r="CF14" s="120"/>
      <c r="CG14" s="120"/>
      <c r="CH14" s="121"/>
      <c r="CI14" s="123"/>
      <c r="CJ14" s="122"/>
      <c r="CK14" s="120"/>
      <c r="CL14" s="120"/>
      <c r="CM14" s="121"/>
      <c r="CN14" s="123"/>
      <c r="CO14" s="122"/>
      <c r="CP14" s="120"/>
      <c r="CQ14" s="120"/>
      <c r="CR14" s="121"/>
      <c r="CS14" s="123"/>
      <c r="CT14" s="122"/>
      <c r="CU14" s="120"/>
      <c r="CV14" s="120"/>
      <c r="CW14" s="121"/>
      <c r="CX14" s="123"/>
      <c r="CY14" s="122"/>
      <c r="CZ14" s="120"/>
      <c r="DA14" s="120"/>
      <c r="DB14" s="121"/>
      <c r="DC14" s="123"/>
      <c r="DD14" s="122"/>
      <c r="DE14" s="120"/>
      <c r="DF14" s="120"/>
      <c r="DG14" s="121"/>
      <c r="DH14" s="123"/>
      <c r="DI14" s="122"/>
      <c r="DJ14" s="120"/>
      <c r="DK14" s="120"/>
      <c r="DL14" s="121"/>
      <c r="DM14" s="123"/>
      <c r="DN14" s="122"/>
      <c r="DO14" s="120"/>
      <c r="DP14" s="120"/>
      <c r="DQ14" s="121"/>
      <c r="DR14" s="123"/>
      <c r="DS14" s="122"/>
      <c r="DT14" s="115">
        <f t="shared" si="0"/>
        <v>0</v>
      </c>
    </row>
    <row r="15" spans="1:124">
      <c r="A15" s="36" t="str">
        <f>IF(Brukerregistrering!C13="","",Brukerregistrering!C13)</f>
        <v/>
      </c>
      <c r="B15" s="22" t="str">
        <f>IF(Brukerregistrering!F13="","",Brukerregistrering!F13)</f>
        <v/>
      </c>
      <c r="C15" s="23" t="str">
        <f>IF(Brukerregistrering!H13="","",Brukerregistrering!H13)</f>
        <v/>
      </c>
      <c r="D15" s="120" t="str">
        <f>IF(Målinger!K15="","",(Målinger!K15-Målinger!$E15)*'Kostnader lønn, utstyr osv.'!$S$25*(-1))</f>
        <v/>
      </c>
      <c r="E15" s="120" t="str">
        <f>IF(AND(Målinger!L15="",Målinger!O15=""),"",(Målinger!L15+Målinger!O15-Målinger!F15)*'Kostnader lønn, utstyr osv.'!$S$20/60*(-1)*Målinger!$F$3)</f>
        <v/>
      </c>
      <c r="F15" s="121" t="str">
        <f>IF(Målinger!K15="","",('kjøring-støtteark'!E18-'kjøring-støtteark'!D18)*'Kostnader lønn, utstyr osv.'!$S$20/60*(-1)*Målinger!$F$3)</f>
        <v/>
      </c>
      <c r="G15" s="123" t="str">
        <f>IF(Målinger!N15="","",(Målinger!N15-Målinger!H15)*'Kostnader lønn, utstyr osv.'!$S$39*Målinger!$F$3*(-1))</f>
        <v/>
      </c>
      <c r="H15" s="122" t="str">
        <f>IF(Målinger!M15="","",(Målinger!M15-Målinger!G15)*'Kostnader lønn, utstyr osv.'!$S$34*(-1)*Målinger!$F$3)</f>
        <v/>
      </c>
      <c r="I15" s="120" t="str">
        <f>IF(Målinger!V15="","",(Målinger!V15-Målinger!$E15)*'Kostnader lønn, utstyr osv.'!$S$25*(-1))</f>
        <v/>
      </c>
      <c r="J15" s="120" t="str">
        <f>IF(AND(Målinger!W15="",Målinger!Z15=""),"",(Målinger!W15+Målinger!Z15-Målinger!F15)*'Kostnader lønn, utstyr osv.'!$S$20/60*(-1)*Målinger!$F$3)</f>
        <v/>
      </c>
      <c r="K15" s="121" t="str">
        <f>IF(Målinger!V15="","",('kjøring-støtteark'!F18-'kjøring-støtteark'!D18)*'Kostnader lønn, utstyr osv.'!$S$20/60*(-1)*Målinger!$F$3)</f>
        <v/>
      </c>
      <c r="L15" s="123" t="str">
        <f>IF(Målinger!Y15="","",(Målinger!Y15-Målinger!H15)*'Kostnader lønn, utstyr osv.'!$S$39*Målinger!$F$3*(-1))</f>
        <v/>
      </c>
      <c r="M15" s="122" t="str">
        <f>IF(Målinger!X15="","",(Målinger!X15-Målinger!G15)*'Kostnader lønn, utstyr osv.'!$S$34*(-1)*Målinger!$F$3)</f>
        <v/>
      </c>
      <c r="N15" s="120" t="str">
        <f>IF(Målinger!AG15="","",(Målinger!AG15-Målinger!$E15)*'Kostnader lønn, utstyr osv.'!$S$25*(-1))</f>
        <v/>
      </c>
      <c r="O15" s="120" t="str">
        <f>IF(AND(Målinger!AH15="",Målinger!AK15=""),"",(Målinger!AH15+Målinger!AK15-Målinger!F15)*'Kostnader lønn, utstyr osv.'!$S$20/60*(-1)*Målinger!$F$3)</f>
        <v/>
      </c>
      <c r="P15" s="121" t="str">
        <f>IF(Målinger!AG15="","",('kjøring-støtteark'!G18-'kjøring-støtteark'!D18)*'Kostnader lønn, utstyr osv.'!$S$20/60*(-1)*Målinger!$F$3)</f>
        <v/>
      </c>
      <c r="Q15" s="123" t="str">
        <f>IF(Målinger!AJ15="","",(Målinger!AJ15-Målinger!H15)*'Kostnader lønn, utstyr osv.'!$S$39*Målinger!$F$3*(-1))</f>
        <v/>
      </c>
      <c r="R15" s="122" t="str">
        <f>IF(Målinger!AI15="","",(Målinger!AI15-Målinger!G15)*'Kostnader lønn, utstyr osv.'!$S$34*(-1)*Målinger!$F$3)</f>
        <v/>
      </c>
      <c r="S15" s="120" t="str">
        <f>IF(Målinger!AR15="","",(Målinger!AR15-Målinger!$E15)*'Kostnader lønn, utstyr osv.'!$S$25*(-1))</f>
        <v/>
      </c>
      <c r="T15" s="120" t="str">
        <f>IF(AND(Målinger!AS15="",Målinger!AV15=""),"",(Målinger!AS15+Målinger!AV15-Målinger!F15)*'Kostnader lønn, utstyr osv.'!$S$20/60*(-1)*Målinger!$F$3)</f>
        <v/>
      </c>
      <c r="U15" s="121" t="str">
        <f>IF(Målinger!AR15="","",('kjøring-støtteark'!H18-'kjøring-støtteark'!D18)*'Kostnader lønn, utstyr osv.'!$S$20/60*(-1)*Målinger!$F$3)</f>
        <v/>
      </c>
      <c r="V15" s="123" t="str">
        <f>IF(Målinger!AU15="","",(Målinger!AU15-Målinger!H15)*'Kostnader lønn, utstyr osv.'!$S$39*Målinger!$F$3*(-1))</f>
        <v/>
      </c>
      <c r="W15" s="122" t="str">
        <f>IF(Målinger!AT15="","",(Målinger!AT15-Målinger!G15)*'Kostnader lønn, utstyr osv.'!$S$34*(-1)*Målinger!$F$3)</f>
        <v/>
      </c>
      <c r="X15" s="120"/>
      <c r="Y15" s="120"/>
      <c r="Z15" s="121"/>
      <c r="AA15" s="123"/>
      <c r="AB15" s="122"/>
      <c r="AC15" s="120"/>
      <c r="AD15" s="120"/>
      <c r="AE15" s="121"/>
      <c r="AF15" s="123"/>
      <c r="AG15" s="122"/>
      <c r="AH15" s="120"/>
      <c r="AI15" s="120"/>
      <c r="AJ15" s="121"/>
      <c r="AK15" s="123"/>
      <c r="AL15" s="122"/>
      <c r="AM15" s="120"/>
      <c r="AN15" s="120"/>
      <c r="AO15" s="121"/>
      <c r="AP15" s="123"/>
      <c r="AQ15" s="122"/>
      <c r="AR15" s="120"/>
      <c r="AS15" s="120"/>
      <c r="AT15" s="121"/>
      <c r="AU15" s="123"/>
      <c r="AV15" s="122"/>
      <c r="AW15" s="120"/>
      <c r="AX15" s="120"/>
      <c r="AY15" s="121"/>
      <c r="AZ15" s="123"/>
      <c r="BA15" s="122"/>
      <c r="BB15" s="120"/>
      <c r="BC15" s="120"/>
      <c r="BD15" s="121"/>
      <c r="BE15" s="123"/>
      <c r="BF15" s="122"/>
      <c r="BG15" s="120"/>
      <c r="BH15" s="120"/>
      <c r="BI15" s="121"/>
      <c r="BJ15" s="123"/>
      <c r="BK15" s="122"/>
      <c r="BL15" s="120"/>
      <c r="BM15" s="120"/>
      <c r="BN15" s="121"/>
      <c r="BO15" s="123"/>
      <c r="BP15" s="122"/>
      <c r="BQ15" s="120"/>
      <c r="BR15" s="120"/>
      <c r="BS15" s="121"/>
      <c r="BT15" s="123"/>
      <c r="BU15" s="122"/>
      <c r="BV15" s="120"/>
      <c r="BW15" s="120"/>
      <c r="BX15" s="121"/>
      <c r="BY15" s="123"/>
      <c r="BZ15" s="122"/>
      <c r="CA15" s="120"/>
      <c r="CB15" s="120"/>
      <c r="CC15" s="121"/>
      <c r="CD15" s="123"/>
      <c r="CE15" s="122"/>
      <c r="CF15" s="120"/>
      <c r="CG15" s="120"/>
      <c r="CH15" s="121"/>
      <c r="CI15" s="123"/>
      <c r="CJ15" s="122"/>
      <c r="CK15" s="120"/>
      <c r="CL15" s="120"/>
      <c r="CM15" s="121"/>
      <c r="CN15" s="123"/>
      <c r="CO15" s="122"/>
      <c r="CP15" s="120"/>
      <c r="CQ15" s="120"/>
      <c r="CR15" s="121"/>
      <c r="CS15" s="123"/>
      <c r="CT15" s="122"/>
      <c r="CU15" s="120"/>
      <c r="CV15" s="120"/>
      <c r="CW15" s="121"/>
      <c r="CX15" s="123"/>
      <c r="CY15" s="122"/>
      <c r="CZ15" s="120"/>
      <c r="DA15" s="120"/>
      <c r="DB15" s="121"/>
      <c r="DC15" s="123"/>
      <c r="DD15" s="122"/>
      <c r="DE15" s="120"/>
      <c r="DF15" s="120"/>
      <c r="DG15" s="121"/>
      <c r="DH15" s="123"/>
      <c r="DI15" s="122"/>
      <c r="DJ15" s="120"/>
      <c r="DK15" s="120"/>
      <c r="DL15" s="121"/>
      <c r="DM15" s="123"/>
      <c r="DN15" s="122"/>
      <c r="DO15" s="120"/>
      <c r="DP15" s="120"/>
      <c r="DQ15" s="121"/>
      <c r="DR15" s="123"/>
      <c r="DS15" s="122"/>
      <c r="DT15" s="115">
        <f t="shared" si="0"/>
        <v>0</v>
      </c>
    </row>
    <row r="16" spans="1:124">
      <c r="A16" s="36" t="str">
        <f>IF(Brukerregistrering!C14="","",Brukerregistrering!C14)</f>
        <v/>
      </c>
      <c r="B16" s="22" t="str">
        <f>IF(Brukerregistrering!F14="","",Brukerregistrering!F14)</f>
        <v/>
      </c>
      <c r="C16" s="23" t="str">
        <f>IF(Brukerregistrering!H14="","",Brukerregistrering!H14)</f>
        <v/>
      </c>
      <c r="D16" s="120" t="str">
        <f>IF(Målinger!K16="","",(Målinger!K16-Målinger!$E16)*'Kostnader lønn, utstyr osv.'!$S$25*(-1))</f>
        <v/>
      </c>
      <c r="E16" s="120" t="str">
        <f>IF(AND(Målinger!L16="",Målinger!O16=""),"",(Målinger!L16+Målinger!O16-Målinger!F16)*'Kostnader lønn, utstyr osv.'!$S$20/60*(-1)*Målinger!$F$3)</f>
        <v/>
      </c>
      <c r="F16" s="121" t="str">
        <f>IF(Målinger!K16="","",('kjøring-støtteark'!E19-'kjøring-støtteark'!D19)*'Kostnader lønn, utstyr osv.'!$S$20/60*(-1)*Målinger!$F$3)</f>
        <v/>
      </c>
      <c r="G16" s="123" t="str">
        <f>IF(Målinger!N16="","",(Målinger!N16-Målinger!H16)*'Kostnader lønn, utstyr osv.'!$S$39*Målinger!$F$3*(-1))</f>
        <v/>
      </c>
      <c r="H16" s="122" t="str">
        <f>IF(Målinger!M16="","",(Målinger!M16-Målinger!G16)*'Kostnader lønn, utstyr osv.'!$S$34*(-1)*Målinger!$F$3)</f>
        <v/>
      </c>
      <c r="I16" s="120" t="str">
        <f>IF(Målinger!V16="","",(Målinger!V16-Målinger!$E16)*'Kostnader lønn, utstyr osv.'!$S$25*(-1))</f>
        <v/>
      </c>
      <c r="J16" s="120" t="str">
        <f>IF(AND(Målinger!W16="",Målinger!Z16=""),"",(Målinger!W16+Målinger!Z16-Målinger!F16)*'Kostnader lønn, utstyr osv.'!$S$20/60*(-1)*Målinger!$F$3)</f>
        <v/>
      </c>
      <c r="K16" s="121" t="str">
        <f>IF(Målinger!V16="","",('kjøring-støtteark'!F19-'kjøring-støtteark'!D19)*'Kostnader lønn, utstyr osv.'!$S$20/60*(-1)*Målinger!$F$3)</f>
        <v/>
      </c>
      <c r="L16" s="123" t="str">
        <f>IF(Målinger!Y16="","",(Målinger!Y16-Målinger!H16)*'Kostnader lønn, utstyr osv.'!$S$39*Målinger!$F$3*(-1))</f>
        <v/>
      </c>
      <c r="M16" s="122" t="str">
        <f>IF(Målinger!X16="","",(Målinger!X16-Målinger!G16)*'Kostnader lønn, utstyr osv.'!$S$34*(-1)*Målinger!$F$3)</f>
        <v/>
      </c>
      <c r="N16" s="120" t="str">
        <f>IF(Målinger!AG16="","",(Målinger!AG16-Målinger!$E16)*'Kostnader lønn, utstyr osv.'!$S$25*(-1))</f>
        <v/>
      </c>
      <c r="O16" s="120" t="str">
        <f>IF(AND(Målinger!AH16="",Målinger!AK16=""),"",(Målinger!AH16+Målinger!AK16-Målinger!F16)*'Kostnader lønn, utstyr osv.'!$S$20/60*(-1)*Målinger!$F$3)</f>
        <v/>
      </c>
      <c r="P16" s="121" t="str">
        <f>IF(Målinger!AG16="","",('kjøring-støtteark'!G19-'kjøring-støtteark'!D19)*'Kostnader lønn, utstyr osv.'!$S$20/60*(-1)*Målinger!$F$3)</f>
        <v/>
      </c>
      <c r="Q16" s="123" t="str">
        <f>IF(Målinger!AJ16="","",(Målinger!AJ16-Målinger!H16)*'Kostnader lønn, utstyr osv.'!$S$39*Målinger!$F$3*(-1))</f>
        <v/>
      </c>
      <c r="R16" s="122" t="str">
        <f>IF(Målinger!AI16="","",(Målinger!AI16-Målinger!G16)*'Kostnader lønn, utstyr osv.'!$S$34*(-1)*Målinger!$F$3)</f>
        <v/>
      </c>
      <c r="S16" s="120" t="str">
        <f>IF(Målinger!AR16="","",(Målinger!AR16-Målinger!$E16)*'Kostnader lønn, utstyr osv.'!$S$25*(-1))</f>
        <v/>
      </c>
      <c r="T16" s="120" t="str">
        <f>IF(AND(Målinger!AS16="",Målinger!AV16=""),"",(Målinger!AS16+Målinger!AV16-Målinger!F16)*'Kostnader lønn, utstyr osv.'!$S$20/60*(-1)*Målinger!$F$3)</f>
        <v/>
      </c>
      <c r="U16" s="121" t="str">
        <f>IF(Målinger!AR16="","",('kjøring-støtteark'!H19-'kjøring-støtteark'!D19)*'Kostnader lønn, utstyr osv.'!$S$20/60*(-1)*Målinger!$F$3)</f>
        <v/>
      </c>
      <c r="V16" s="123" t="str">
        <f>IF(Målinger!AU16="","",(Målinger!AU16-Målinger!H16)*'Kostnader lønn, utstyr osv.'!$S$39*Målinger!$F$3*(-1))</f>
        <v/>
      </c>
      <c r="W16" s="122" t="str">
        <f>IF(Målinger!AT16="","",(Målinger!AT16-Målinger!G16)*'Kostnader lønn, utstyr osv.'!$S$34*(-1)*Målinger!$F$3)</f>
        <v/>
      </c>
      <c r="X16" s="120"/>
      <c r="Y16" s="120"/>
      <c r="Z16" s="121"/>
      <c r="AA16" s="123"/>
      <c r="AB16" s="122"/>
      <c r="AC16" s="120"/>
      <c r="AD16" s="120"/>
      <c r="AE16" s="121"/>
      <c r="AF16" s="123"/>
      <c r="AG16" s="122"/>
      <c r="AH16" s="120"/>
      <c r="AI16" s="120"/>
      <c r="AJ16" s="121"/>
      <c r="AK16" s="123"/>
      <c r="AL16" s="122"/>
      <c r="AM16" s="120"/>
      <c r="AN16" s="120"/>
      <c r="AO16" s="121"/>
      <c r="AP16" s="123"/>
      <c r="AQ16" s="122"/>
      <c r="AR16" s="120"/>
      <c r="AS16" s="120"/>
      <c r="AT16" s="121"/>
      <c r="AU16" s="123"/>
      <c r="AV16" s="122"/>
      <c r="AW16" s="120"/>
      <c r="AX16" s="120"/>
      <c r="AY16" s="121"/>
      <c r="AZ16" s="123"/>
      <c r="BA16" s="122"/>
      <c r="BB16" s="120"/>
      <c r="BC16" s="120"/>
      <c r="BD16" s="121"/>
      <c r="BE16" s="123"/>
      <c r="BF16" s="122"/>
      <c r="BG16" s="120"/>
      <c r="BH16" s="120"/>
      <c r="BI16" s="121"/>
      <c r="BJ16" s="123"/>
      <c r="BK16" s="122"/>
      <c r="BL16" s="120"/>
      <c r="BM16" s="120"/>
      <c r="BN16" s="121"/>
      <c r="BO16" s="123"/>
      <c r="BP16" s="122"/>
      <c r="BQ16" s="120"/>
      <c r="BR16" s="120"/>
      <c r="BS16" s="121"/>
      <c r="BT16" s="123"/>
      <c r="BU16" s="122"/>
      <c r="BV16" s="120"/>
      <c r="BW16" s="120"/>
      <c r="BX16" s="121"/>
      <c r="BY16" s="123"/>
      <c r="BZ16" s="122"/>
      <c r="CA16" s="120"/>
      <c r="CB16" s="120"/>
      <c r="CC16" s="121"/>
      <c r="CD16" s="123"/>
      <c r="CE16" s="122"/>
      <c r="CF16" s="120"/>
      <c r="CG16" s="120"/>
      <c r="CH16" s="121"/>
      <c r="CI16" s="123"/>
      <c r="CJ16" s="122"/>
      <c r="CK16" s="120"/>
      <c r="CL16" s="120"/>
      <c r="CM16" s="121"/>
      <c r="CN16" s="123"/>
      <c r="CO16" s="122"/>
      <c r="CP16" s="120"/>
      <c r="CQ16" s="120"/>
      <c r="CR16" s="121"/>
      <c r="CS16" s="123"/>
      <c r="CT16" s="122"/>
      <c r="CU16" s="120"/>
      <c r="CV16" s="120"/>
      <c r="CW16" s="121"/>
      <c r="CX16" s="123"/>
      <c r="CY16" s="122"/>
      <c r="CZ16" s="120"/>
      <c r="DA16" s="120"/>
      <c r="DB16" s="121"/>
      <c r="DC16" s="123"/>
      <c r="DD16" s="122"/>
      <c r="DE16" s="120"/>
      <c r="DF16" s="120"/>
      <c r="DG16" s="121"/>
      <c r="DH16" s="123"/>
      <c r="DI16" s="122"/>
      <c r="DJ16" s="120"/>
      <c r="DK16" s="120"/>
      <c r="DL16" s="121"/>
      <c r="DM16" s="123"/>
      <c r="DN16" s="122"/>
      <c r="DO16" s="120"/>
      <c r="DP16" s="120"/>
      <c r="DQ16" s="121"/>
      <c r="DR16" s="123"/>
      <c r="DS16" s="122"/>
      <c r="DT16" s="115">
        <f t="shared" si="0"/>
        <v>0</v>
      </c>
    </row>
    <row r="17" spans="1:124">
      <c r="A17" s="36" t="str">
        <f>IF(Brukerregistrering!C15="","",Brukerregistrering!C15)</f>
        <v/>
      </c>
      <c r="B17" s="22" t="str">
        <f>IF(Brukerregistrering!F15="","",Brukerregistrering!F15)</f>
        <v/>
      </c>
      <c r="C17" s="23" t="str">
        <f>IF(Brukerregistrering!H15="","",Brukerregistrering!H15)</f>
        <v/>
      </c>
      <c r="D17" s="120" t="str">
        <f>IF(Målinger!K17="","",(Målinger!K17-Målinger!$E17)*'Kostnader lønn, utstyr osv.'!$S$25*(-1))</f>
        <v/>
      </c>
      <c r="E17" s="120" t="str">
        <f>IF(AND(Målinger!L17="",Målinger!O17=""),"",(Målinger!L17+Målinger!O17-Målinger!F17)*'Kostnader lønn, utstyr osv.'!$S$20/60*(-1)*Målinger!$F$3)</f>
        <v/>
      </c>
      <c r="F17" s="121" t="str">
        <f>IF(Målinger!K17="","",('kjøring-støtteark'!E20-'kjøring-støtteark'!D20)*'Kostnader lønn, utstyr osv.'!$S$20/60*(-1)*Målinger!$F$3)</f>
        <v/>
      </c>
      <c r="G17" s="123" t="str">
        <f>IF(Målinger!N17="","",(Målinger!N17-Målinger!H17)*'Kostnader lønn, utstyr osv.'!$S$39*Målinger!$F$3*(-1))</f>
        <v/>
      </c>
      <c r="H17" s="122" t="str">
        <f>IF(Målinger!M17="","",(Målinger!M17-Målinger!G17)*'Kostnader lønn, utstyr osv.'!$S$34*(-1)*Målinger!$F$3)</f>
        <v/>
      </c>
      <c r="I17" s="120" t="str">
        <f>IF(Målinger!V17="","",(Målinger!V17-Målinger!$E17)*'Kostnader lønn, utstyr osv.'!$S$25*(-1))</f>
        <v/>
      </c>
      <c r="J17" s="120" t="str">
        <f>IF(AND(Målinger!W17="",Målinger!Z17=""),"",(Målinger!W17+Målinger!Z17-Målinger!F17)*'Kostnader lønn, utstyr osv.'!$S$20/60*(-1)*Målinger!$F$3)</f>
        <v/>
      </c>
      <c r="K17" s="121" t="str">
        <f>IF(Målinger!V17="","",('kjøring-støtteark'!F20-'kjøring-støtteark'!D20)*'Kostnader lønn, utstyr osv.'!$S$20/60*(-1)*Målinger!$F$3)</f>
        <v/>
      </c>
      <c r="L17" s="123" t="str">
        <f>IF(Målinger!Y17="","",(Målinger!Y17-Målinger!H17)*'Kostnader lønn, utstyr osv.'!$S$39*Målinger!$F$3*(-1))</f>
        <v/>
      </c>
      <c r="M17" s="122" t="str">
        <f>IF(Målinger!X17="","",(Målinger!X17-Målinger!G17)*'Kostnader lønn, utstyr osv.'!$S$34*(-1)*Målinger!$F$3)</f>
        <v/>
      </c>
      <c r="N17" s="120" t="str">
        <f>IF(Målinger!AG17="","",(Målinger!AG17-Målinger!$E17)*'Kostnader lønn, utstyr osv.'!$S$25*(-1))</f>
        <v/>
      </c>
      <c r="O17" s="120" t="str">
        <f>IF(AND(Målinger!AH17="",Målinger!AK17=""),"",(Målinger!AH17+Målinger!AK17-Målinger!F17)*'Kostnader lønn, utstyr osv.'!$S$20/60*(-1)*Målinger!$F$3)</f>
        <v/>
      </c>
      <c r="P17" s="121" t="str">
        <f>IF(Målinger!AG17="","",('kjøring-støtteark'!G20-'kjøring-støtteark'!D20)*'Kostnader lønn, utstyr osv.'!$S$20/60*(-1)*Målinger!$F$3)</f>
        <v/>
      </c>
      <c r="Q17" s="123" t="str">
        <f>IF(Målinger!AJ17="","",(Målinger!AJ17-Målinger!H17)*'Kostnader lønn, utstyr osv.'!$S$39*Målinger!$F$3*(-1))</f>
        <v/>
      </c>
      <c r="R17" s="122" t="str">
        <f>IF(Målinger!AI17="","",(Målinger!AI17-Målinger!G17)*'Kostnader lønn, utstyr osv.'!$S$34*(-1)*Målinger!$F$3)</f>
        <v/>
      </c>
      <c r="S17" s="120" t="str">
        <f>IF(Målinger!AR17="","",(Målinger!AR17-Målinger!$E17)*'Kostnader lønn, utstyr osv.'!$S$25*(-1))</f>
        <v/>
      </c>
      <c r="T17" s="120" t="str">
        <f>IF(AND(Målinger!AS17="",Målinger!AV17=""),"",(Målinger!AS17+Målinger!AV17-Målinger!F17)*'Kostnader lønn, utstyr osv.'!$S$20/60*(-1)*Målinger!$F$3)</f>
        <v/>
      </c>
      <c r="U17" s="121" t="str">
        <f>IF(Målinger!AR17="","",('kjøring-støtteark'!H20-'kjøring-støtteark'!D20)*'Kostnader lønn, utstyr osv.'!$S$20/60*(-1)*Målinger!$F$3)</f>
        <v/>
      </c>
      <c r="V17" s="123" t="str">
        <f>IF(Målinger!AU17="","",(Målinger!AU17-Målinger!H17)*'Kostnader lønn, utstyr osv.'!$S$39*Målinger!$F$3*(-1))</f>
        <v/>
      </c>
      <c r="W17" s="122" t="str">
        <f>IF(Målinger!AT17="","",(Målinger!AT17-Målinger!G17)*'Kostnader lønn, utstyr osv.'!$S$34*(-1)*Målinger!$F$3)</f>
        <v/>
      </c>
      <c r="X17" s="120"/>
      <c r="Y17" s="120"/>
      <c r="Z17" s="121"/>
      <c r="AA17" s="123"/>
      <c r="AB17" s="122"/>
      <c r="AC17" s="120"/>
      <c r="AD17" s="120"/>
      <c r="AE17" s="121"/>
      <c r="AF17" s="123"/>
      <c r="AG17" s="122"/>
      <c r="AH17" s="120"/>
      <c r="AI17" s="120"/>
      <c r="AJ17" s="121"/>
      <c r="AK17" s="123"/>
      <c r="AL17" s="122"/>
      <c r="AM17" s="120"/>
      <c r="AN17" s="120"/>
      <c r="AO17" s="121"/>
      <c r="AP17" s="123"/>
      <c r="AQ17" s="122"/>
      <c r="AR17" s="120"/>
      <c r="AS17" s="120"/>
      <c r="AT17" s="121"/>
      <c r="AU17" s="123"/>
      <c r="AV17" s="122"/>
      <c r="AW17" s="120"/>
      <c r="AX17" s="120"/>
      <c r="AY17" s="121"/>
      <c r="AZ17" s="123"/>
      <c r="BA17" s="122"/>
      <c r="BB17" s="120"/>
      <c r="BC17" s="120"/>
      <c r="BD17" s="121"/>
      <c r="BE17" s="123"/>
      <c r="BF17" s="122"/>
      <c r="BG17" s="120"/>
      <c r="BH17" s="120"/>
      <c r="BI17" s="121"/>
      <c r="BJ17" s="123"/>
      <c r="BK17" s="122"/>
      <c r="BL17" s="120"/>
      <c r="BM17" s="120"/>
      <c r="BN17" s="121"/>
      <c r="BO17" s="123"/>
      <c r="BP17" s="122"/>
      <c r="BQ17" s="120"/>
      <c r="BR17" s="120"/>
      <c r="BS17" s="121"/>
      <c r="BT17" s="123"/>
      <c r="BU17" s="122"/>
      <c r="BV17" s="120"/>
      <c r="BW17" s="120"/>
      <c r="BX17" s="121"/>
      <c r="BY17" s="123"/>
      <c r="BZ17" s="122"/>
      <c r="CA17" s="120"/>
      <c r="CB17" s="120"/>
      <c r="CC17" s="121"/>
      <c r="CD17" s="123"/>
      <c r="CE17" s="122"/>
      <c r="CF17" s="120"/>
      <c r="CG17" s="120"/>
      <c r="CH17" s="121"/>
      <c r="CI17" s="123"/>
      <c r="CJ17" s="122"/>
      <c r="CK17" s="120"/>
      <c r="CL17" s="120"/>
      <c r="CM17" s="121"/>
      <c r="CN17" s="123"/>
      <c r="CO17" s="122"/>
      <c r="CP17" s="120"/>
      <c r="CQ17" s="120"/>
      <c r="CR17" s="121"/>
      <c r="CS17" s="123"/>
      <c r="CT17" s="122"/>
      <c r="CU17" s="120"/>
      <c r="CV17" s="120"/>
      <c r="CW17" s="121"/>
      <c r="CX17" s="123"/>
      <c r="CY17" s="122"/>
      <c r="CZ17" s="120"/>
      <c r="DA17" s="120"/>
      <c r="DB17" s="121"/>
      <c r="DC17" s="123"/>
      <c r="DD17" s="122"/>
      <c r="DE17" s="120"/>
      <c r="DF17" s="120"/>
      <c r="DG17" s="121"/>
      <c r="DH17" s="123"/>
      <c r="DI17" s="122"/>
      <c r="DJ17" s="120"/>
      <c r="DK17" s="120"/>
      <c r="DL17" s="121"/>
      <c r="DM17" s="123"/>
      <c r="DN17" s="122"/>
      <c r="DO17" s="120"/>
      <c r="DP17" s="120"/>
      <c r="DQ17" s="121"/>
      <c r="DR17" s="123"/>
      <c r="DS17" s="122"/>
      <c r="DT17" s="115">
        <f t="shared" si="0"/>
        <v>0</v>
      </c>
    </row>
    <row r="18" spans="1:124">
      <c r="A18" s="36" t="str">
        <f>IF(Brukerregistrering!C16="","",Brukerregistrering!C16)</f>
        <v/>
      </c>
      <c r="B18" s="22" t="str">
        <f>IF(Brukerregistrering!F16="","",Brukerregistrering!F16)</f>
        <v/>
      </c>
      <c r="C18" s="23" t="str">
        <f>IF(Brukerregistrering!H16="","",Brukerregistrering!H16)</f>
        <v/>
      </c>
      <c r="D18" s="120" t="str">
        <f>IF(Målinger!K18="","",(Målinger!K18-Målinger!$E18)*'Kostnader lønn, utstyr osv.'!$S$25*(-1))</f>
        <v/>
      </c>
      <c r="E18" s="120" t="str">
        <f>IF(AND(Målinger!L18="",Målinger!O18=""),"",(Målinger!L18+Målinger!O18-Målinger!F18)*'Kostnader lønn, utstyr osv.'!$S$20/60*(-1)*Målinger!$F$3)</f>
        <v/>
      </c>
      <c r="F18" s="121" t="str">
        <f>IF(Målinger!K18="","",('kjøring-støtteark'!E21-'kjøring-støtteark'!D21)*'Kostnader lønn, utstyr osv.'!$S$20/60*(-1)*Målinger!$F$3)</f>
        <v/>
      </c>
      <c r="G18" s="123" t="str">
        <f>IF(Målinger!N18="","",(Målinger!N18-Målinger!H18)*'Kostnader lønn, utstyr osv.'!$S$39*Målinger!$F$3*(-1))</f>
        <v/>
      </c>
      <c r="H18" s="122" t="str">
        <f>IF(Målinger!M18="","",(Målinger!M18-Målinger!G18)*'Kostnader lønn, utstyr osv.'!$S$34*(-1)*Målinger!$F$3)</f>
        <v/>
      </c>
      <c r="I18" s="120" t="str">
        <f>IF(Målinger!V18="","",(Målinger!V18-Målinger!$E18)*'Kostnader lønn, utstyr osv.'!$S$25*(-1))</f>
        <v/>
      </c>
      <c r="J18" s="120" t="str">
        <f>IF(AND(Målinger!W18="",Målinger!Z18=""),"",(Målinger!W18+Målinger!Z18-Målinger!F18)*'Kostnader lønn, utstyr osv.'!$S$20/60*(-1)*Målinger!$F$3)</f>
        <v/>
      </c>
      <c r="K18" s="121" t="str">
        <f>IF(Målinger!V18="","",('kjøring-støtteark'!F21-'kjøring-støtteark'!D21)*'Kostnader lønn, utstyr osv.'!$S$20/60*(-1)*Målinger!$F$3)</f>
        <v/>
      </c>
      <c r="L18" s="123" t="str">
        <f>IF(Målinger!Y18="","",(Målinger!Y18-Målinger!H18)*'Kostnader lønn, utstyr osv.'!$S$39*Målinger!$F$3*(-1))</f>
        <v/>
      </c>
      <c r="M18" s="122" t="str">
        <f>IF(Målinger!X18="","",(Målinger!X18-Målinger!G18)*'Kostnader lønn, utstyr osv.'!$S$34*(-1)*Målinger!$F$3)</f>
        <v/>
      </c>
      <c r="N18" s="120" t="str">
        <f>IF(Målinger!AG18="","",(Målinger!AG18-Målinger!$E18)*'Kostnader lønn, utstyr osv.'!$S$25*(-1))</f>
        <v/>
      </c>
      <c r="O18" s="120" t="str">
        <f>IF(AND(Målinger!AH18="",Målinger!AK18=""),"",(Målinger!AH18+Målinger!AK18-Målinger!F18)*'Kostnader lønn, utstyr osv.'!$S$20/60*(-1)*Målinger!$F$3)</f>
        <v/>
      </c>
      <c r="P18" s="121" t="str">
        <f>IF(Målinger!AG18="","",('kjøring-støtteark'!G21-'kjøring-støtteark'!D21)*'Kostnader lønn, utstyr osv.'!$S$20/60*(-1)*Målinger!$F$3)</f>
        <v/>
      </c>
      <c r="Q18" s="123" t="str">
        <f>IF(Målinger!AJ18="","",(Målinger!AJ18-Målinger!H18)*'Kostnader lønn, utstyr osv.'!$S$39*Målinger!$F$3*(-1))</f>
        <v/>
      </c>
      <c r="R18" s="122" t="str">
        <f>IF(Målinger!AI18="","",(Målinger!AI18-Målinger!G18)*'Kostnader lønn, utstyr osv.'!$S$34*(-1)*Målinger!$F$3)</f>
        <v/>
      </c>
      <c r="S18" s="120" t="str">
        <f>IF(Målinger!AR18="","",(Målinger!AR18-Målinger!$E18)*'Kostnader lønn, utstyr osv.'!$S$25*(-1))</f>
        <v/>
      </c>
      <c r="T18" s="120" t="str">
        <f>IF(AND(Målinger!AS18="",Målinger!AV18=""),"",(Målinger!AS18+Målinger!AV18-Målinger!F18)*'Kostnader lønn, utstyr osv.'!$S$20/60*(-1)*Målinger!$F$3)</f>
        <v/>
      </c>
      <c r="U18" s="121" t="str">
        <f>IF(Målinger!AR18="","",('kjøring-støtteark'!H21-'kjøring-støtteark'!D21)*'Kostnader lønn, utstyr osv.'!$S$20/60*(-1)*Målinger!$F$3)</f>
        <v/>
      </c>
      <c r="V18" s="123" t="str">
        <f>IF(Målinger!AU18="","",(Målinger!AU18-Målinger!H18)*'Kostnader lønn, utstyr osv.'!$S$39*Målinger!$F$3*(-1))</f>
        <v/>
      </c>
      <c r="W18" s="122" t="str">
        <f>IF(Målinger!AT18="","",(Målinger!AT18-Målinger!G18)*'Kostnader lønn, utstyr osv.'!$S$34*(-1)*Målinger!$F$3)</f>
        <v/>
      </c>
      <c r="X18" s="120"/>
      <c r="Y18" s="120"/>
      <c r="Z18" s="121"/>
      <c r="AA18" s="123"/>
      <c r="AB18" s="122"/>
      <c r="AC18" s="120"/>
      <c r="AD18" s="120"/>
      <c r="AE18" s="121"/>
      <c r="AF18" s="123"/>
      <c r="AG18" s="122"/>
      <c r="AH18" s="120"/>
      <c r="AI18" s="120"/>
      <c r="AJ18" s="121"/>
      <c r="AK18" s="123"/>
      <c r="AL18" s="122"/>
      <c r="AM18" s="120"/>
      <c r="AN18" s="120"/>
      <c r="AO18" s="121"/>
      <c r="AP18" s="123"/>
      <c r="AQ18" s="122"/>
      <c r="AR18" s="120"/>
      <c r="AS18" s="120"/>
      <c r="AT18" s="121"/>
      <c r="AU18" s="123"/>
      <c r="AV18" s="122"/>
      <c r="AW18" s="120"/>
      <c r="AX18" s="120"/>
      <c r="AY18" s="121"/>
      <c r="AZ18" s="123"/>
      <c r="BA18" s="122"/>
      <c r="BB18" s="120"/>
      <c r="BC18" s="120"/>
      <c r="BD18" s="121"/>
      <c r="BE18" s="123"/>
      <c r="BF18" s="122"/>
      <c r="BG18" s="120"/>
      <c r="BH18" s="120"/>
      <c r="BI18" s="121"/>
      <c r="BJ18" s="123"/>
      <c r="BK18" s="122"/>
      <c r="BL18" s="120"/>
      <c r="BM18" s="120"/>
      <c r="BN18" s="121"/>
      <c r="BO18" s="123"/>
      <c r="BP18" s="122"/>
      <c r="BQ18" s="120"/>
      <c r="BR18" s="120"/>
      <c r="BS18" s="121"/>
      <c r="BT18" s="123"/>
      <c r="BU18" s="122"/>
      <c r="BV18" s="120"/>
      <c r="BW18" s="120"/>
      <c r="BX18" s="121"/>
      <c r="BY18" s="123"/>
      <c r="BZ18" s="122"/>
      <c r="CA18" s="120"/>
      <c r="CB18" s="120"/>
      <c r="CC18" s="121"/>
      <c r="CD18" s="123"/>
      <c r="CE18" s="122"/>
      <c r="CF18" s="120"/>
      <c r="CG18" s="120"/>
      <c r="CH18" s="121"/>
      <c r="CI18" s="123"/>
      <c r="CJ18" s="122"/>
      <c r="CK18" s="120"/>
      <c r="CL18" s="120"/>
      <c r="CM18" s="121"/>
      <c r="CN18" s="123"/>
      <c r="CO18" s="122"/>
      <c r="CP18" s="120"/>
      <c r="CQ18" s="120"/>
      <c r="CR18" s="121"/>
      <c r="CS18" s="123"/>
      <c r="CT18" s="122"/>
      <c r="CU18" s="120"/>
      <c r="CV18" s="120"/>
      <c r="CW18" s="121"/>
      <c r="CX18" s="123"/>
      <c r="CY18" s="122"/>
      <c r="CZ18" s="120"/>
      <c r="DA18" s="120"/>
      <c r="DB18" s="121"/>
      <c r="DC18" s="123"/>
      <c r="DD18" s="122"/>
      <c r="DE18" s="120"/>
      <c r="DF18" s="120"/>
      <c r="DG18" s="121"/>
      <c r="DH18" s="123"/>
      <c r="DI18" s="122"/>
      <c r="DJ18" s="120"/>
      <c r="DK18" s="120"/>
      <c r="DL18" s="121"/>
      <c r="DM18" s="123"/>
      <c r="DN18" s="122"/>
      <c r="DO18" s="120"/>
      <c r="DP18" s="120"/>
      <c r="DQ18" s="121"/>
      <c r="DR18" s="123"/>
      <c r="DS18" s="122"/>
      <c r="DT18" s="115">
        <f t="shared" si="0"/>
        <v>0</v>
      </c>
    </row>
    <row r="19" spans="1:124">
      <c r="A19" s="36" t="str">
        <f>IF(Brukerregistrering!C17="","",Brukerregistrering!C17)</f>
        <v/>
      </c>
      <c r="B19" s="22" t="str">
        <f>IF(Brukerregistrering!F17="","",Brukerregistrering!F17)</f>
        <v/>
      </c>
      <c r="C19" s="23" t="str">
        <f>IF(Brukerregistrering!H17="","",Brukerregistrering!H17)</f>
        <v/>
      </c>
      <c r="D19" s="120" t="str">
        <f>IF(Målinger!K19="","",(Målinger!K19-Målinger!$E19)*'Kostnader lønn, utstyr osv.'!$S$25*(-1))</f>
        <v/>
      </c>
      <c r="E19" s="120" t="str">
        <f>IF(AND(Målinger!L19="",Målinger!O19=""),"",(Målinger!L19+Målinger!O19-Målinger!F19)*'Kostnader lønn, utstyr osv.'!$S$20/60*(-1)*Målinger!$F$3)</f>
        <v/>
      </c>
      <c r="F19" s="121" t="str">
        <f>IF(Målinger!K19="","",('kjøring-støtteark'!E22-'kjøring-støtteark'!D22)*'Kostnader lønn, utstyr osv.'!$S$20/60*(-1)*Målinger!$F$3)</f>
        <v/>
      </c>
      <c r="G19" s="123" t="str">
        <f>IF(Målinger!N19="","",(Målinger!N19-Målinger!H19)*'Kostnader lønn, utstyr osv.'!$S$39*Målinger!$F$3*(-1))</f>
        <v/>
      </c>
      <c r="H19" s="122" t="str">
        <f>IF(Målinger!M19="","",(Målinger!M19-Målinger!G19)*'Kostnader lønn, utstyr osv.'!$S$34*(-1)*Målinger!$F$3)</f>
        <v/>
      </c>
      <c r="I19" s="120" t="str">
        <f>IF(Målinger!V19="","",(Målinger!V19-Målinger!$E19)*'Kostnader lønn, utstyr osv.'!$S$25*(-1))</f>
        <v/>
      </c>
      <c r="J19" s="120" t="str">
        <f>IF(AND(Målinger!W19="",Målinger!Z19=""),"",(Målinger!W19+Målinger!Z19-Målinger!F19)*'Kostnader lønn, utstyr osv.'!$S$20/60*(-1)*Målinger!$F$3)</f>
        <v/>
      </c>
      <c r="K19" s="121" t="str">
        <f>IF(Målinger!V19="","",('kjøring-støtteark'!F22-'kjøring-støtteark'!D22)*'Kostnader lønn, utstyr osv.'!$S$20/60*(-1)*Målinger!$F$3)</f>
        <v/>
      </c>
      <c r="L19" s="123" t="str">
        <f>IF(Målinger!Y19="","",(Målinger!Y19-Målinger!H19)*'Kostnader lønn, utstyr osv.'!$S$39*Målinger!$F$3*(-1))</f>
        <v/>
      </c>
      <c r="M19" s="122" t="str">
        <f>IF(Målinger!X19="","",(Målinger!X19-Målinger!G19)*'Kostnader lønn, utstyr osv.'!$S$34*(-1)*Målinger!$F$3)</f>
        <v/>
      </c>
      <c r="N19" s="120" t="str">
        <f>IF(Målinger!AG19="","",(Målinger!AG19-Målinger!$E19)*'Kostnader lønn, utstyr osv.'!$S$25*(-1))</f>
        <v/>
      </c>
      <c r="O19" s="120" t="str">
        <f>IF(AND(Målinger!AH19="",Målinger!AK19=""),"",(Målinger!AH19+Målinger!AK19-Målinger!F19)*'Kostnader lønn, utstyr osv.'!$S$20/60*(-1)*Målinger!$F$3)</f>
        <v/>
      </c>
      <c r="P19" s="121" t="str">
        <f>IF(Målinger!AG19="","",('kjøring-støtteark'!G22-'kjøring-støtteark'!D22)*'Kostnader lønn, utstyr osv.'!$S$20/60*(-1)*Målinger!$F$3)</f>
        <v/>
      </c>
      <c r="Q19" s="123" t="str">
        <f>IF(Målinger!AJ19="","",(Målinger!AJ19-Målinger!H19)*'Kostnader lønn, utstyr osv.'!$S$39*Målinger!$F$3*(-1))</f>
        <v/>
      </c>
      <c r="R19" s="122" t="str">
        <f>IF(Målinger!AI19="","",(Målinger!AI19-Målinger!G19)*'Kostnader lønn, utstyr osv.'!$S$34*(-1)*Målinger!$F$3)</f>
        <v/>
      </c>
      <c r="S19" s="120" t="str">
        <f>IF(Målinger!AR19="","",(Målinger!AR19-Målinger!$E19)*'Kostnader lønn, utstyr osv.'!$S$25*(-1))</f>
        <v/>
      </c>
      <c r="T19" s="120" t="str">
        <f>IF(AND(Målinger!AS19="",Målinger!AV19=""),"",(Målinger!AS19+Målinger!AV19-Målinger!F19)*'Kostnader lønn, utstyr osv.'!$S$20/60*(-1)*Målinger!$F$3)</f>
        <v/>
      </c>
      <c r="U19" s="121" t="str">
        <f>IF(Målinger!AR19="","",('kjøring-støtteark'!H22-'kjøring-støtteark'!D22)*'Kostnader lønn, utstyr osv.'!$S$20/60*(-1)*Målinger!$F$3)</f>
        <v/>
      </c>
      <c r="V19" s="123" t="str">
        <f>IF(Målinger!AU19="","",(Målinger!AU19-Målinger!H19)*'Kostnader lønn, utstyr osv.'!$S$39*Målinger!$F$3*(-1))</f>
        <v/>
      </c>
      <c r="W19" s="122" t="str">
        <f>IF(Målinger!AT19="","",(Målinger!AT19-Målinger!G19)*'Kostnader lønn, utstyr osv.'!$S$34*(-1)*Målinger!$F$3)</f>
        <v/>
      </c>
      <c r="X19" s="120"/>
      <c r="Y19" s="120"/>
      <c r="Z19" s="121"/>
      <c r="AA19" s="123"/>
      <c r="AB19" s="122"/>
      <c r="AC19" s="120"/>
      <c r="AD19" s="120"/>
      <c r="AE19" s="121"/>
      <c r="AF19" s="123"/>
      <c r="AG19" s="122"/>
      <c r="AH19" s="120"/>
      <c r="AI19" s="120"/>
      <c r="AJ19" s="121"/>
      <c r="AK19" s="123"/>
      <c r="AL19" s="122"/>
      <c r="AM19" s="120"/>
      <c r="AN19" s="120"/>
      <c r="AO19" s="121"/>
      <c r="AP19" s="123"/>
      <c r="AQ19" s="122"/>
      <c r="AR19" s="120"/>
      <c r="AS19" s="120"/>
      <c r="AT19" s="121"/>
      <c r="AU19" s="123"/>
      <c r="AV19" s="122"/>
      <c r="AW19" s="120"/>
      <c r="AX19" s="120"/>
      <c r="AY19" s="121"/>
      <c r="AZ19" s="123"/>
      <c r="BA19" s="122"/>
      <c r="BB19" s="120"/>
      <c r="BC19" s="120"/>
      <c r="BD19" s="121"/>
      <c r="BE19" s="123"/>
      <c r="BF19" s="122"/>
      <c r="BG19" s="120"/>
      <c r="BH19" s="120"/>
      <c r="BI19" s="121"/>
      <c r="BJ19" s="123"/>
      <c r="BK19" s="122"/>
      <c r="BL19" s="120"/>
      <c r="BM19" s="120"/>
      <c r="BN19" s="121"/>
      <c r="BO19" s="123"/>
      <c r="BP19" s="122"/>
      <c r="BQ19" s="120"/>
      <c r="BR19" s="120"/>
      <c r="BS19" s="121"/>
      <c r="BT19" s="123"/>
      <c r="BU19" s="122"/>
      <c r="BV19" s="120"/>
      <c r="BW19" s="120"/>
      <c r="BX19" s="121"/>
      <c r="BY19" s="123"/>
      <c r="BZ19" s="122"/>
      <c r="CA19" s="120"/>
      <c r="CB19" s="120"/>
      <c r="CC19" s="121"/>
      <c r="CD19" s="123"/>
      <c r="CE19" s="122"/>
      <c r="CF19" s="120"/>
      <c r="CG19" s="120"/>
      <c r="CH19" s="121"/>
      <c r="CI19" s="123"/>
      <c r="CJ19" s="122"/>
      <c r="CK19" s="120"/>
      <c r="CL19" s="120"/>
      <c r="CM19" s="121"/>
      <c r="CN19" s="123"/>
      <c r="CO19" s="122"/>
      <c r="CP19" s="120"/>
      <c r="CQ19" s="120"/>
      <c r="CR19" s="121"/>
      <c r="CS19" s="123"/>
      <c r="CT19" s="122"/>
      <c r="CU19" s="120"/>
      <c r="CV19" s="120"/>
      <c r="CW19" s="121"/>
      <c r="CX19" s="123"/>
      <c r="CY19" s="122"/>
      <c r="CZ19" s="120"/>
      <c r="DA19" s="120"/>
      <c r="DB19" s="121"/>
      <c r="DC19" s="123"/>
      <c r="DD19" s="122"/>
      <c r="DE19" s="120"/>
      <c r="DF19" s="120"/>
      <c r="DG19" s="121"/>
      <c r="DH19" s="123"/>
      <c r="DI19" s="122"/>
      <c r="DJ19" s="120"/>
      <c r="DK19" s="120"/>
      <c r="DL19" s="121"/>
      <c r="DM19" s="123"/>
      <c r="DN19" s="122"/>
      <c r="DO19" s="120"/>
      <c r="DP19" s="120"/>
      <c r="DQ19" s="121"/>
      <c r="DR19" s="123"/>
      <c r="DS19" s="122"/>
      <c r="DT19" s="115">
        <f t="shared" si="0"/>
        <v>0</v>
      </c>
    </row>
    <row r="20" spans="1:124">
      <c r="A20" s="36" t="str">
        <f>IF(Brukerregistrering!C18="","",Brukerregistrering!C18)</f>
        <v/>
      </c>
      <c r="B20" s="22" t="str">
        <f>IF(Brukerregistrering!F18="","",Brukerregistrering!F18)</f>
        <v/>
      </c>
      <c r="C20" s="23" t="str">
        <f>IF(Brukerregistrering!H18="","",Brukerregistrering!H18)</f>
        <v/>
      </c>
      <c r="D20" s="120" t="str">
        <f>IF(Målinger!K20="","",(Målinger!K20-Målinger!$E20)*'Kostnader lønn, utstyr osv.'!$S$25*(-1))</f>
        <v/>
      </c>
      <c r="E20" s="120" t="str">
        <f>IF(AND(Målinger!L20="",Målinger!O20=""),"",(Målinger!L20+Målinger!O20-Målinger!F20)*'Kostnader lønn, utstyr osv.'!$S$20/60*(-1)*Målinger!$F$3)</f>
        <v/>
      </c>
      <c r="F20" s="121" t="str">
        <f>IF(Målinger!K20="","",('kjøring-støtteark'!E23-'kjøring-støtteark'!D23)*'Kostnader lønn, utstyr osv.'!$S$20/60*(-1)*Målinger!$F$3)</f>
        <v/>
      </c>
      <c r="G20" s="123" t="str">
        <f>IF(Målinger!N20="","",(Målinger!N20-Målinger!H20)*'Kostnader lønn, utstyr osv.'!$S$39*Målinger!$F$3*(-1))</f>
        <v/>
      </c>
      <c r="H20" s="122" t="str">
        <f>IF(Målinger!M20="","",(Målinger!M20-Målinger!G20)*'Kostnader lønn, utstyr osv.'!$S$34*(-1)*Målinger!$F$3)</f>
        <v/>
      </c>
      <c r="I20" s="120" t="str">
        <f>IF(Målinger!V20="","",(Målinger!V20-Målinger!$E20)*'Kostnader lønn, utstyr osv.'!$S$25*(-1))</f>
        <v/>
      </c>
      <c r="J20" s="120" t="str">
        <f>IF(AND(Målinger!W20="",Målinger!Z20=""),"",(Målinger!W20+Målinger!Z20-Målinger!F20)*'Kostnader lønn, utstyr osv.'!$S$20/60*(-1)*Målinger!$F$3)</f>
        <v/>
      </c>
      <c r="K20" s="121" t="str">
        <f>IF(Målinger!V20="","",('kjøring-støtteark'!F23-'kjøring-støtteark'!D23)*'Kostnader lønn, utstyr osv.'!$S$20/60*(-1)*Målinger!$F$3)</f>
        <v/>
      </c>
      <c r="L20" s="123" t="str">
        <f>IF(Målinger!Y20="","",(Målinger!Y20-Målinger!H20)*'Kostnader lønn, utstyr osv.'!$S$39*Målinger!$F$3*(-1))</f>
        <v/>
      </c>
      <c r="M20" s="122" t="str">
        <f>IF(Målinger!X20="","",(Målinger!X20-Målinger!G20)*'Kostnader lønn, utstyr osv.'!$S$34*(-1)*Målinger!$F$3)</f>
        <v/>
      </c>
      <c r="N20" s="120" t="str">
        <f>IF(Målinger!AG20="","",(Målinger!AG20-Målinger!$E20)*'Kostnader lønn, utstyr osv.'!$S$25*(-1))</f>
        <v/>
      </c>
      <c r="O20" s="120" t="str">
        <f>IF(AND(Målinger!AH20="",Målinger!AK20=""),"",(Målinger!AH20+Målinger!AK20-Målinger!F20)*'Kostnader lønn, utstyr osv.'!$S$20/60*(-1)*Målinger!$F$3)</f>
        <v/>
      </c>
      <c r="P20" s="121" t="str">
        <f>IF(Målinger!AG20="","",('kjøring-støtteark'!G23-'kjøring-støtteark'!D23)*'Kostnader lønn, utstyr osv.'!$S$20/60*(-1)*Målinger!$F$3)</f>
        <v/>
      </c>
      <c r="Q20" s="123" t="str">
        <f>IF(Målinger!AJ20="","",(Målinger!AJ20-Målinger!H20)*'Kostnader lønn, utstyr osv.'!$S$39*Målinger!$F$3*(-1))</f>
        <v/>
      </c>
      <c r="R20" s="122" t="str">
        <f>IF(Målinger!AI20="","",(Målinger!AI20-Målinger!G20)*'Kostnader lønn, utstyr osv.'!$S$34*(-1)*Målinger!$F$3)</f>
        <v/>
      </c>
      <c r="S20" s="120" t="str">
        <f>IF(Målinger!AR20="","",(Målinger!AR20-Målinger!$E20)*'Kostnader lønn, utstyr osv.'!$S$25*(-1))</f>
        <v/>
      </c>
      <c r="T20" s="120" t="str">
        <f>IF(AND(Målinger!AS20="",Målinger!AV20=""),"",(Målinger!AS20+Målinger!AV20-Målinger!F20)*'Kostnader lønn, utstyr osv.'!$S$20/60*(-1)*Målinger!$F$3)</f>
        <v/>
      </c>
      <c r="U20" s="121" t="str">
        <f>IF(Målinger!AR20="","",('kjøring-støtteark'!H23-'kjøring-støtteark'!D23)*'Kostnader lønn, utstyr osv.'!$S$20/60*(-1)*Målinger!$F$3)</f>
        <v/>
      </c>
      <c r="V20" s="123" t="str">
        <f>IF(Målinger!AU20="","",(Målinger!AU20-Målinger!H20)*'Kostnader lønn, utstyr osv.'!$S$39*Målinger!$F$3*(-1))</f>
        <v/>
      </c>
      <c r="W20" s="122" t="str">
        <f>IF(Målinger!AT20="","",(Målinger!AT20-Målinger!G20)*'Kostnader lønn, utstyr osv.'!$S$34*(-1)*Målinger!$F$3)</f>
        <v/>
      </c>
      <c r="X20" s="120"/>
      <c r="Y20" s="120"/>
      <c r="Z20" s="121"/>
      <c r="AA20" s="123"/>
      <c r="AB20" s="122"/>
      <c r="AC20" s="120"/>
      <c r="AD20" s="120"/>
      <c r="AE20" s="121"/>
      <c r="AF20" s="123"/>
      <c r="AG20" s="122"/>
      <c r="AH20" s="120"/>
      <c r="AI20" s="120"/>
      <c r="AJ20" s="121"/>
      <c r="AK20" s="123"/>
      <c r="AL20" s="122"/>
      <c r="AM20" s="120"/>
      <c r="AN20" s="120"/>
      <c r="AO20" s="121"/>
      <c r="AP20" s="123"/>
      <c r="AQ20" s="122"/>
      <c r="AR20" s="120"/>
      <c r="AS20" s="120"/>
      <c r="AT20" s="121"/>
      <c r="AU20" s="123"/>
      <c r="AV20" s="122"/>
      <c r="AW20" s="120"/>
      <c r="AX20" s="120"/>
      <c r="AY20" s="121"/>
      <c r="AZ20" s="123"/>
      <c r="BA20" s="122"/>
      <c r="BB20" s="120"/>
      <c r="BC20" s="120"/>
      <c r="BD20" s="121"/>
      <c r="BE20" s="123"/>
      <c r="BF20" s="122"/>
      <c r="BG20" s="120"/>
      <c r="BH20" s="120"/>
      <c r="BI20" s="121"/>
      <c r="BJ20" s="123"/>
      <c r="BK20" s="122"/>
      <c r="BL20" s="120"/>
      <c r="BM20" s="120"/>
      <c r="BN20" s="121"/>
      <c r="BO20" s="123"/>
      <c r="BP20" s="122"/>
      <c r="BQ20" s="120"/>
      <c r="BR20" s="120"/>
      <c r="BS20" s="121"/>
      <c r="BT20" s="123"/>
      <c r="BU20" s="122"/>
      <c r="BV20" s="120"/>
      <c r="BW20" s="120"/>
      <c r="BX20" s="121"/>
      <c r="BY20" s="123"/>
      <c r="BZ20" s="122"/>
      <c r="CA20" s="120"/>
      <c r="CB20" s="120"/>
      <c r="CC20" s="121"/>
      <c r="CD20" s="123"/>
      <c r="CE20" s="122"/>
      <c r="CF20" s="120"/>
      <c r="CG20" s="120"/>
      <c r="CH20" s="121"/>
      <c r="CI20" s="123"/>
      <c r="CJ20" s="122"/>
      <c r="CK20" s="120"/>
      <c r="CL20" s="120"/>
      <c r="CM20" s="121"/>
      <c r="CN20" s="123"/>
      <c r="CO20" s="122"/>
      <c r="CP20" s="120"/>
      <c r="CQ20" s="120"/>
      <c r="CR20" s="121"/>
      <c r="CS20" s="123"/>
      <c r="CT20" s="122"/>
      <c r="CU20" s="120"/>
      <c r="CV20" s="120"/>
      <c r="CW20" s="121"/>
      <c r="CX20" s="123"/>
      <c r="CY20" s="122"/>
      <c r="CZ20" s="120"/>
      <c r="DA20" s="120"/>
      <c r="DB20" s="121"/>
      <c r="DC20" s="123"/>
      <c r="DD20" s="122"/>
      <c r="DE20" s="120"/>
      <c r="DF20" s="120"/>
      <c r="DG20" s="121"/>
      <c r="DH20" s="123"/>
      <c r="DI20" s="122"/>
      <c r="DJ20" s="120"/>
      <c r="DK20" s="120"/>
      <c r="DL20" s="121"/>
      <c r="DM20" s="123"/>
      <c r="DN20" s="122"/>
      <c r="DO20" s="120"/>
      <c r="DP20" s="120"/>
      <c r="DQ20" s="121"/>
      <c r="DR20" s="123"/>
      <c r="DS20" s="122"/>
      <c r="DT20" s="115">
        <f t="shared" si="0"/>
        <v>0</v>
      </c>
    </row>
    <row r="21" spans="1:124">
      <c r="A21" s="36" t="str">
        <f>IF(Brukerregistrering!C19="","",Brukerregistrering!C19)</f>
        <v/>
      </c>
      <c r="B21" s="22" t="str">
        <f>IF(Brukerregistrering!F19="","",Brukerregistrering!F19)</f>
        <v/>
      </c>
      <c r="C21" s="23" t="str">
        <f>IF(Brukerregistrering!H19="","",Brukerregistrering!H19)</f>
        <v/>
      </c>
      <c r="D21" s="120" t="str">
        <f>IF(Målinger!K21="","",(Målinger!K21-Målinger!$E21)*'Kostnader lønn, utstyr osv.'!$S$25*(-1))</f>
        <v/>
      </c>
      <c r="E21" s="120" t="str">
        <f>IF(AND(Målinger!L21="",Målinger!O21=""),"",(Målinger!L21+Målinger!O21-Målinger!F21)*'Kostnader lønn, utstyr osv.'!$S$20/60*(-1)*Målinger!$F$3)</f>
        <v/>
      </c>
      <c r="F21" s="121" t="str">
        <f>IF(Målinger!K21="","",('kjøring-støtteark'!E24-'kjøring-støtteark'!D24)*'Kostnader lønn, utstyr osv.'!$S$20/60*(-1)*Målinger!$F$3)</f>
        <v/>
      </c>
      <c r="G21" s="123" t="str">
        <f>IF(Målinger!N21="","",(Målinger!N21-Målinger!H21)*'Kostnader lønn, utstyr osv.'!$S$39*Målinger!$F$3*(-1))</f>
        <v/>
      </c>
      <c r="H21" s="122" t="str">
        <f>IF(Målinger!M21="","",(Målinger!M21-Målinger!G21)*'Kostnader lønn, utstyr osv.'!$S$34*(-1)*Målinger!$F$3)</f>
        <v/>
      </c>
      <c r="I21" s="120" t="str">
        <f>IF(Målinger!V21="","",(Målinger!V21-Målinger!$E21)*'Kostnader lønn, utstyr osv.'!$S$25*(-1))</f>
        <v/>
      </c>
      <c r="J21" s="120" t="str">
        <f>IF(AND(Målinger!W21="",Målinger!Z21=""),"",(Målinger!W21+Målinger!Z21-Målinger!F21)*'Kostnader lønn, utstyr osv.'!$S$20/60*(-1)*Målinger!$F$3)</f>
        <v/>
      </c>
      <c r="K21" s="121" t="str">
        <f>IF(Målinger!V21="","",('kjøring-støtteark'!F24-'kjøring-støtteark'!D24)*'Kostnader lønn, utstyr osv.'!$S$20/60*(-1)*Målinger!$F$3)</f>
        <v/>
      </c>
      <c r="L21" s="123" t="str">
        <f>IF(Målinger!Y21="","",(Målinger!Y21-Målinger!H21)*'Kostnader lønn, utstyr osv.'!$S$39*Målinger!$F$3*(-1))</f>
        <v/>
      </c>
      <c r="M21" s="122" t="str">
        <f>IF(Målinger!X21="","",(Målinger!X21-Målinger!G21)*'Kostnader lønn, utstyr osv.'!$S$34*(-1)*Målinger!$F$3)</f>
        <v/>
      </c>
      <c r="N21" s="120" t="str">
        <f>IF(Målinger!AG21="","",(Målinger!AG21-Målinger!$E21)*'Kostnader lønn, utstyr osv.'!$S$25*(-1))</f>
        <v/>
      </c>
      <c r="O21" s="120" t="str">
        <f>IF(AND(Målinger!AH21="",Målinger!AK21=""),"",(Målinger!AH21+Målinger!AK21-Målinger!F21)*'Kostnader lønn, utstyr osv.'!$S$20/60*(-1)*Målinger!$F$3)</f>
        <v/>
      </c>
      <c r="P21" s="121" t="str">
        <f>IF(Målinger!AG21="","",('kjøring-støtteark'!G24-'kjøring-støtteark'!D24)*'Kostnader lønn, utstyr osv.'!$S$20/60*(-1)*Målinger!$F$3)</f>
        <v/>
      </c>
      <c r="Q21" s="123" t="str">
        <f>IF(Målinger!AJ21="","",(Målinger!AJ21-Målinger!H21)*'Kostnader lønn, utstyr osv.'!$S$39*Målinger!$F$3*(-1))</f>
        <v/>
      </c>
      <c r="R21" s="122" t="str">
        <f>IF(Målinger!AI21="","",(Målinger!AI21-Målinger!G21)*'Kostnader lønn, utstyr osv.'!$S$34*(-1)*Målinger!$F$3)</f>
        <v/>
      </c>
      <c r="S21" s="120" t="str">
        <f>IF(Målinger!AR21="","",(Målinger!AR21-Målinger!$E21)*'Kostnader lønn, utstyr osv.'!$S$25*(-1))</f>
        <v/>
      </c>
      <c r="T21" s="120" t="str">
        <f>IF(AND(Målinger!AS21="",Målinger!AV21=""),"",(Målinger!AS21+Målinger!AV21-Målinger!F21)*'Kostnader lønn, utstyr osv.'!$S$20/60*(-1)*Målinger!$F$3)</f>
        <v/>
      </c>
      <c r="U21" s="121" t="str">
        <f>IF(Målinger!AR21="","",('kjøring-støtteark'!H24-'kjøring-støtteark'!D24)*'Kostnader lønn, utstyr osv.'!$S$20/60*(-1)*Målinger!$F$3)</f>
        <v/>
      </c>
      <c r="V21" s="123" t="str">
        <f>IF(Målinger!AU21="","",(Målinger!AU21-Målinger!H21)*'Kostnader lønn, utstyr osv.'!$S$39*Målinger!$F$3*(-1))</f>
        <v/>
      </c>
      <c r="W21" s="122" t="str">
        <f>IF(Målinger!AT21="","",(Målinger!AT21-Målinger!G21)*'Kostnader lønn, utstyr osv.'!$S$34*(-1)*Målinger!$F$3)</f>
        <v/>
      </c>
      <c r="X21" s="120"/>
      <c r="Y21" s="120"/>
      <c r="Z21" s="121"/>
      <c r="AA21" s="123"/>
      <c r="AB21" s="122"/>
      <c r="AC21" s="120"/>
      <c r="AD21" s="120"/>
      <c r="AE21" s="121"/>
      <c r="AF21" s="123"/>
      <c r="AG21" s="122"/>
      <c r="AH21" s="120"/>
      <c r="AI21" s="120"/>
      <c r="AJ21" s="121"/>
      <c r="AK21" s="123"/>
      <c r="AL21" s="122"/>
      <c r="AM21" s="120"/>
      <c r="AN21" s="120"/>
      <c r="AO21" s="121"/>
      <c r="AP21" s="123"/>
      <c r="AQ21" s="122"/>
      <c r="AR21" s="120"/>
      <c r="AS21" s="120"/>
      <c r="AT21" s="121"/>
      <c r="AU21" s="123"/>
      <c r="AV21" s="122"/>
      <c r="AW21" s="120"/>
      <c r="AX21" s="120"/>
      <c r="AY21" s="121"/>
      <c r="AZ21" s="123"/>
      <c r="BA21" s="122"/>
      <c r="BB21" s="120"/>
      <c r="BC21" s="120"/>
      <c r="BD21" s="121"/>
      <c r="BE21" s="123"/>
      <c r="BF21" s="122"/>
      <c r="BG21" s="120"/>
      <c r="BH21" s="120"/>
      <c r="BI21" s="121"/>
      <c r="BJ21" s="123"/>
      <c r="BK21" s="122"/>
      <c r="BL21" s="120"/>
      <c r="BM21" s="120"/>
      <c r="BN21" s="121"/>
      <c r="BO21" s="123"/>
      <c r="BP21" s="122"/>
      <c r="BQ21" s="120"/>
      <c r="BR21" s="120"/>
      <c r="BS21" s="121"/>
      <c r="BT21" s="123"/>
      <c r="BU21" s="122"/>
      <c r="BV21" s="120"/>
      <c r="BW21" s="120"/>
      <c r="BX21" s="121"/>
      <c r="BY21" s="123"/>
      <c r="BZ21" s="122"/>
      <c r="CA21" s="120"/>
      <c r="CB21" s="120"/>
      <c r="CC21" s="121"/>
      <c r="CD21" s="123"/>
      <c r="CE21" s="122"/>
      <c r="CF21" s="120"/>
      <c r="CG21" s="120"/>
      <c r="CH21" s="121"/>
      <c r="CI21" s="123"/>
      <c r="CJ21" s="122"/>
      <c r="CK21" s="120"/>
      <c r="CL21" s="120"/>
      <c r="CM21" s="121"/>
      <c r="CN21" s="123"/>
      <c r="CO21" s="122"/>
      <c r="CP21" s="120"/>
      <c r="CQ21" s="120"/>
      <c r="CR21" s="121"/>
      <c r="CS21" s="123"/>
      <c r="CT21" s="122"/>
      <c r="CU21" s="120"/>
      <c r="CV21" s="120"/>
      <c r="CW21" s="121"/>
      <c r="CX21" s="123"/>
      <c r="CY21" s="122"/>
      <c r="CZ21" s="120"/>
      <c r="DA21" s="120"/>
      <c r="DB21" s="121"/>
      <c r="DC21" s="123"/>
      <c r="DD21" s="122"/>
      <c r="DE21" s="120"/>
      <c r="DF21" s="120"/>
      <c r="DG21" s="121"/>
      <c r="DH21" s="123"/>
      <c r="DI21" s="122"/>
      <c r="DJ21" s="120"/>
      <c r="DK21" s="120"/>
      <c r="DL21" s="121"/>
      <c r="DM21" s="123"/>
      <c r="DN21" s="122"/>
      <c r="DO21" s="120"/>
      <c r="DP21" s="120"/>
      <c r="DQ21" s="121"/>
      <c r="DR21" s="123"/>
      <c r="DS21" s="122"/>
      <c r="DT21" s="115">
        <f t="shared" si="0"/>
        <v>0</v>
      </c>
    </row>
    <row r="22" spans="1:124">
      <c r="A22" s="36" t="str">
        <f>IF(Brukerregistrering!C20="","",Brukerregistrering!C20)</f>
        <v/>
      </c>
      <c r="B22" s="22" t="str">
        <f>IF(Brukerregistrering!F20="","",Brukerregistrering!F20)</f>
        <v/>
      </c>
      <c r="C22" s="23" t="str">
        <f>IF(Brukerregistrering!H20="","",Brukerregistrering!H20)</f>
        <v/>
      </c>
      <c r="D22" s="120" t="str">
        <f>IF(Målinger!K22="","",(Målinger!K22-Målinger!$E22)*'Kostnader lønn, utstyr osv.'!$S$25*(-1))</f>
        <v/>
      </c>
      <c r="E22" s="120" t="str">
        <f>IF(AND(Målinger!L22="",Målinger!O22=""),"",(Målinger!L22+Målinger!O22-Målinger!F22)*'Kostnader lønn, utstyr osv.'!$S$20/60*(-1)*Målinger!$F$3)</f>
        <v/>
      </c>
      <c r="F22" s="121" t="str">
        <f>IF(Målinger!K22="","",('kjøring-støtteark'!E25-'kjøring-støtteark'!D25)*'Kostnader lønn, utstyr osv.'!$S$20/60*(-1)*Målinger!$F$3)</f>
        <v/>
      </c>
      <c r="G22" s="123" t="str">
        <f>IF(Målinger!N22="","",(Målinger!N22-Målinger!H22)*'Kostnader lønn, utstyr osv.'!$S$39*Målinger!$F$3*(-1))</f>
        <v/>
      </c>
      <c r="H22" s="122" t="str">
        <f>IF(Målinger!M22="","",(Målinger!M22-Målinger!G22)*'Kostnader lønn, utstyr osv.'!$S$34*(-1)*Målinger!$F$3)</f>
        <v/>
      </c>
      <c r="I22" s="120" t="str">
        <f>IF(Målinger!V22="","",(Målinger!V22-Målinger!$E22)*'Kostnader lønn, utstyr osv.'!$S$25*(-1))</f>
        <v/>
      </c>
      <c r="J22" s="120" t="str">
        <f>IF(AND(Målinger!W22="",Målinger!Z22=""),"",(Målinger!W22+Målinger!Z22-Målinger!F22)*'Kostnader lønn, utstyr osv.'!$S$20/60*(-1)*Målinger!$F$3)</f>
        <v/>
      </c>
      <c r="K22" s="121" t="str">
        <f>IF(Målinger!V22="","",('kjøring-støtteark'!F25-'kjøring-støtteark'!D25)*'Kostnader lønn, utstyr osv.'!$S$20/60*(-1)*Målinger!$F$3)</f>
        <v/>
      </c>
      <c r="L22" s="123" t="str">
        <f>IF(Målinger!Y22="","",(Målinger!Y22-Målinger!H22)*'Kostnader lønn, utstyr osv.'!$S$39*Målinger!$F$3*(-1))</f>
        <v/>
      </c>
      <c r="M22" s="122" t="str">
        <f>IF(Målinger!X22="","",(Målinger!X22-Målinger!G22)*'Kostnader lønn, utstyr osv.'!$S$34*(-1)*Målinger!$F$3)</f>
        <v/>
      </c>
      <c r="N22" s="120" t="str">
        <f>IF(Målinger!AG22="","",(Målinger!AG22-Målinger!$E22)*'Kostnader lønn, utstyr osv.'!$S$25*(-1))</f>
        <v/>
      </c>
      <c r="O22" s="120" t="str">
        <f>IF(AND(Målinger!AH22="",Målinger!AK22=""),"",(Målinger!AH22+Målinger!AK22-Målinger!F22)*'Kostnader lønn, utstyr osv.'!$S$20/60*(-1)*Målinger!$F$3)</f>
        <v/>
      </c>
      <c r="P22" s="121" t="str">
        <f>IF(Målinger!AG22="","",('kjøring-støtteark'!G25-'kjøring-støtteark'!D25)*'Kostnader lønn, utstyr osv.'!$S$20/60*(-1)*Målinger!$F$3)</f>
        <v/>
      </c>
      <c r="Q22" s="123" t="str">
        <f>IF(Målinger!AJ22="","",(Målinger!AJ22-Målinger!H22)*'Kostnader lønn, utstyr osv.'!$S$39*Målinger!$F$3*(-1))</f>
        <v/>
      </c>
      <c r="R22" s="122" t="str">
        <f>IF(Målinger!AI22="","",(Målinger!AI22-Målinger!G22)*'Kostnader lønn, utstyr osv.'!$S$34*(-1)*Målinger!$F$3)</f>
        <v/>
      </c>
      <c r="S22" s="120" t="str">
        <f>IF(Målinger!AR22="","",(Målinger!AR22-Målinger!$E22)*'Kostnader lønn, utstyr osv.'!$S$25*(-1))</f>
        <v/>
      </c>
      <c r="T22" s="120" t="str">
        <f>IF(AND(Målinger!AS22="",Målinger!AV22=""),"",(Målinger!AS22+Målinger!AV22-Målinger!F22)*'Kostnader lønn, utstyr osv.'!$S$20/60*(-1)*Målinger!$F$3)</f>
        <v/>
      </c>
      <c r="U22" s="121" t="str">
        <f>IF(Målinger!AR22="","",('kjøring-støtteark'!H25-'kjøring-støtteark'!D25)*'Kostnader lønn, utstyr osv.'!$S$20/60*(-1)*Målinger!$F$3)</f>
        <v/>
      </c>
      <c r="V22" s="123" t="str">
        <f>IF(Målinger!AU22="","",(Målinger!AU22-Målinger!H22)*'Kostnader lønn, utstyr osv.'!$S$39*Målinger!$F$3*(-1))</f>
        <v/>
      </c>
      <c r="W22" s="122" t="str">
        <f>IF(Målinger!AT22="","",(Målinger!AT22-Målinger!G22)*'Kostnader lønn, utstyr osv.'!$S$34*(-1)*Målinger!$F$3)</f>
        <v/>
      </c>
      <c r="X22" s="120"/>
      <c r="Y22" s="120"/>
      <c r="Z22" s="121"/>
      <c r="AA22" s="123"/>
      <c r="AB22" s="122"/>
      <c r="AC22" s="120"/>
      <c r="AD22" s="120"/>
      <c r="AE22" s="121"/>
      <c r="AF22" s="123"/>
      <c r="AG22" s="122"/>
      <c r="AH22" s="120"/>
      <c r="AI22" s="120"/>
      <c r="AJ22" s="121"/>
      <c r="AK22" s="123"/>
      <c r="AL22" s="122"/>
      <c r="AM22" s="120"/>
      <c r="AN22" s="120"/>
      <c r="AO22" s="121"/>
      <c r="AP22" s="123"/>
      <c r="AQ22" s="122"/>
      <c r="AR22" s="120"/>
      <c r="AS22" s="120"/>
      <c r="AT22" s="121"/>
      <c r="AU22" s="123"/>
      <c r="AV22" s="122"/>
      <c r="AW22" s="120"/>
      <c r="AX22" s="120"/>
      <c r="AY22" s="121"/>
      <c r="AZ22" s="123"/>
      <c r="BA22" s="122"/>
      <c r="BB22" s="120"/>
      <c r="BC22" s="120"/>
      <c r="BD22" s="121"/>
      <c r="BE22" s="123"/>
      <c r="BF22" s="122"/>
      <c r="BG22" s="120"/>
      <c r="BH22" s="120"/>
      <c r="BI22" s="121"/>
      <c r="BJ22" s="123"/>
      <c r="BK22" s="122"/>
      <c r="BL22" s="120"/>
      <c r="BM22" s="120"/>
      <c r="BN22" s="121"/>
      <c r="BO22" s="123"/>
      <c r="BP22" s="122"/>
      <c r="BQ22" s="120"/>
      <c r="BR22" s="120"/>
      <c r="BS22" s="121"/>
      <c r="BT22" s="123"/>
      <c r="BU22" s="122"/>
      <c r="BV22" s="120"/>
      <c r="BW22" s="120"/>
      <c r="BX22" s="121"/>
      <c r="BY22" s="123"/>
      <c r="BZ22" s="122"/>
      <c r="CA22" s="120"/>
      <c r="CB22" s="120"/>
      <c r="CC22" s="121"/>
      <c r="CD22" s="123"/>
      <c r="CE22" s="122"/>
      <c r="CF22" s="120"/>
      <c r="CG22" s="120"/>
      <c r="CH22" s="121"/>
      <c r="CI22" s="123"/>
      <c r="CJ22" s="122"/>
      <c r="CK22" s="120"/>
      <c r="CL22" s="120"/>
      <c r="CM22" s="121"/>
      <c r="CN22" s="123"/>
      <c r="CO22" s="122"/>
      <c r="CP22" s="120"/>
      <c r="CQ22" s="120"/>
      <c r="CR22" s="121"/>
      <c r="CS22" s="123"/>
      <c r="CT22" s="122"/>
      <c r="CU22" s="120"/>
      <c r="CV22" s="120"/>
      <c r="CW22" s="121"/>
      <c r="CX22" s="123"/>
      <c r="CY22" s="122"/>
      <c r="CZ22" s="120"/>
      <c r="DA22" s="120"/>
      <c r="DB22" s="121"/>
      <c r="DC22" s="123"/>
      <c r="DD22" s="122"/>
      <c r="DE22" s="120"/>
      <c r="DF22" s="120"/>
      <c r="DG22" s="121"/>
      <c r="DH22" s="123"/>
      <c r="DI22" s="122"/>
      <c r="DJ22" s="120"/>
      <c r="DK22" s="120"/>
      <c r="DL22" s="121"/>
      <c r="DM22" s="123"/>
      <c r="DN22" s="122"/>
      <c r="DO22" s="120"/>
      <c r="DP22" s="120"/>
      <c r="DQ22" s="121"/>
      <c r="DR22" s="123"/>
      <c r="DS22" s="122"/>
      <c r="DT22" s="115">
        <f t="shared" si="0"/>
        <v>0</v>
      </c>
    </row>
    <row r="23" spans="1:124">
      <c r="A23" s="36" t="str">
        <f>IF(Brukerregistrering!C21="","",Brukerregistrering!C21)</f>
        <v/>
      </c>
      <c r="B23" s="22" t="str">
        <f>IF(Brukerregistrering!F21="","",Brukerregistrering!F21)</f>
        <v/>
      </c>
      <c r="C23" s="23" t="str">
        <f>IF(Brukerregistrering!H21="","",Brukerregistrering!H21)</f>
        <v/>
      </c>
      <c r="D23" s="120" t="str">
        <f>IF(Målinger!K23="","",(Målinger!K23-Målinger!$E23)*'Kostnader lønn, utstyr osv.'!$S$25*(-1))</f>
        <v/>
      </c>
      <c r="E23" s="120" t="str">
        <f>IF(AND(Målinger!L23="",Målinger!O23=""),"",(Målinger!L23+Målinger!O23-Målinger!F23)*'Kostnader lønn, utstyr osv.'!$S$20/60*(-1)*Målinger!$F$3)</f>
        <v/>
      </c>
      <c r="F23" s="121" t="str">
        <f>IF(Målinger!K23="","",('kjøring-støtteark'!E26-'kjøring-støtteark'!D26)*'Kostnader lønn, utstyr osv.'!$S$20/60*(-1)*Målinger!$F$3)</f>
        <v/>
      </c>
      <c r="G23" s="123" t="str">
        <f>IF(Målinger!N23="","",(Målinger!N23-Målinger!H23)*'Kostnader lønn, utstyr osv.'!$S$39*Målinger!$F$3*(-1))</f>
        <v/>
      </c>
      <c r="H23" s="122" t="str">
        <f>IF(Målinger!M23="","",(Målinger!M23-Målinger!G23)*'Kostnader lønn, utstyr osv.'!$S$34*(-1)*Målinger!$F$3)</f>
        <v/>
      </c>
      <c r="I23" s="120" t="str">
        <f>IF(Målinger!V23="","",(Målinger!V23-Målinger!$E23)*'Kostnader lønn, utstyr osv.'!$S$25*(-1))</f>
        <v/>
      </c>
      <c r="J23" s="120" t="str">
        <f>IF(AND(Målinger!W23="",Målinger!Z23=""),"",(Målinger!W23+Målinger!Z23-Målinger!F23)*'Kostnader lønn, utstyr osv.'!$S$20/60*(-1)*Målinger!$F$3)</f>
        <v/>
      </c>
      <c r="K23" s="121" t="str">
        <f>IF(Målinger!V23="","",('kjøring-støtteark'!F26-'kjøring-støtteark'!D26)*'Kostnader lønn, utstyr osv.'!$S$20/60*(-1)*Målinger!$F$3)</f>
        <v/>
      </c>
      <c r="L23" s="123" t="str">
        <f>IF(Målinger!Y23="","",(Målinger!Y23-Målinger!H23)*'Kostnader lønn, utstyr osv.'!$S$39*Målinger!$F$3*(-1))</f>
        <v/>
      </c>
      <c r="M23" s="122" t="str">
        <f>IF(Målinger!X23="","",(Målinger!X23-Målinger!G23)*'Kostnader lønn, utstyr osv.'!$S$34*(-1)*Målinger!$F$3)</f>
        <v/>
      </c>
      <c r="N23" s="120" t="str">
        <f>IF(Målinger!AG23="","",(Målinger!AG23-Målinger!$E23)*'Kostnader lønn, utstyr osv.'!$S$25*(-1))</f>
        <v/>
      </c>
      <c r="O23" s="120" t="str">
        <f>IF(AND(Målinger!AH23="",Målinger!AK23=""),"",(Målinger!AH23+Målinger!AK23-Målinger!F23)*'Kostnader lønn, utstyr osv.'!$S$20/60*(-1)*Målinger!$F$3)</f>
        <v/>
      </c>
      <c r="P23" s="121" t="str">
        <f>IF(Målinger!AG23="","",('kjøring-støtteark'!G26-'kjøring-støtteark'!D26)*'Kostnader lønn, utstyr osv.'!$S$20/60*(-1)*Målinger!$F$3)</f>
        <v/>
      </c>
      <c r="Q23" s="123" t="str">
        <f>IF(Målinger!AJ23="","",(Målinger!AJ23-Målinger!H23)*'Kostnader lønn, utstyr osv.'!$S$39*Målinger!$F$3*(-1))</f>
        <v/>
      </c>
      <c r="R23" s="122" t="str">
        <f>IF(Målinger!AI23="","",(Målinger!AI23-Målinger!G23)*'Kostnader lønn, utstyr osv.'!$S$34*(-1)*Målinger!$F$3)</f>
        <v/>
      </c>
      <c r="S23" s="120" t="str">
        <f>IF(Målinger!AR23="","",(Målinger!AR23-Målinger!$E23)*'Kostnader lønn, utstyr osv.'!$S$25*(-1))</f>
        <v/>
      </c>
      <c r="T23" s="120" t="str">
        <f>IF(AND(Målinger!AS23="",Målinger!AV23=""),"",(Målinger!AS23+Målinger!AV23-Målinger!F23)*'Kostnader lønn, utstyr osv.'!$S$20/60*(-1)*Målinger!$F$3)</f>
        <v/>
      </c>
      <c r="U23" s="121" t="str">
        <f>IF(Målinger!AR23="","",('kjøring-støtteark'!H26-'kjøring-støtteark'!D26)*'Kostnader lønn, utstyr osv.'!$S$20/60*(-1)*Målinger!$F$3)</f>
        <v/>
      </c>
      <c r="V23" s="123" t="str">
        <f>IF(Målinger!AU23="","",(Målinger!AU23-Målinger!H23)*'Kostnader lønn, utstyr osv.'!$S$39*Målinger!$F$3*(-1))</f>
        <v/>
      </c>
      <c r="W23" s="122" t="str">
        <f>IF(Målinger!AT23="","",(Målinger!AT23-Målinger!G23)*'Kostnader lønn, utstyr osv.'!$S$34*(-1)*Målinger!$F$3)</f>
        <v/>
      </c>
      <c r="X23" s="120"/>
      <c r="Y23" s="120"/>
      <c r="Z23" s="121"/>
      <c r="AA23" s="123"/>
      <c r="AB23" s="122"/>
      <c r="AC23" s="120"/>
      <c r="AD23" s="120"/>
      <c r="AE23" s="121"/>
      <c r="AF23" s="123"/>
      <c r="AG23" s="122"/>
      <c r="AH23" s="120"/>
      <c r="AI23" s="120"/>
      <c r="AJ23" s="121"/>
      <c r="AK23" s="123"/>
      <c r="AL23" s="122"/>
      <c r="AM23" s="120"/>
      <c r="AN23" s="120"/>
      <c r="AO23" s="121"/>
      <c r="AP23" s="123"/>
      <c r="AQ23" s="122"/>
      <c r="AR23" s="120"/>
      <c r="AS23" s="120"/>
      <c r="AT23" s="121"/>
      <c r="AU23" s="123"/>
      <c r="AV23" s="122"/>
      <c r="AW23" s="120"/>
      <c r="AX23" s="120"/>
      <c r="AY23" s="121"/>
      <c r="AZ23" s="123"/>
      <c r="BA23" s="122"/>
      <c r="BB23" s="120"/>
      <c r="BC23" s="120"/>
      <c r="BD23" s="121"/>
      <c r="BE23" s="123"/>
      <c r="BF23" s="122"/>
      <c r="BG23" s="120"/>
      <c r="BH23" s="120"/>
      <c r="BI23" s="121"/>
      <c r="BJ23" s="123"/>
      <c r="BK23" s="122"/>
      <c r="BL23" s="120"/>
      <c r="BM23" s="120"/>
      <c r="BN23" s="121"/>
      <c r="BO23" s="123"/>
      <c r="BP23" s="122"/>
      <c r="BQ23" s="120"/>
      <c r="BR23" s="120"/>
      <c r="BS23" s="121"/>
      <c r="BT23" s="123"/>
      <c r="BU23" s="122"/>
      <c r="BV23" s="120"/>
      <c r="BW23" s="120"/>
      <c r="BX23" s="121"/>
      <c r="BY23" s="123"/>
      <c r="BZ23" s="122"/>
      <c r="CA23" s="120"/>
      <c r="CB23" s="120"/>
      <c r="CC23" s="121"/>
      <c r="CD23" s="123"/>
      <c r="CE23" s="122"/>
      <c r="CF23" s="120"/>
      <c r="CG23" s="120"/>
      <c r="CH23" s="121"/>
      <c r="CI23" s="123"/>
      <c r="CJ23" s="122"/>
      <c r="CK23" s="120"/>
      <c r="CL23" s="120"/>
      <c r="CM23" s="121"/>
      <c r="CN23" s="123"/>
      <c r="CO23" s="122"/>
      <c r="CP23" s="120"/>
      <c r="CQ23" s="120"/>
      <c r="CR23" s="121"/>
      <c r="CS23" s="123"/>
      <c r="CT23" s="122"/>
      <c r="CU23" s="120"/>
      <c r="CV23" s="120"/>
      <c r="CW23" s="121"/>
      <c r="CX23" s="123"/>
      <c r="CY23" s="122"/>
      <c r="CZ23" s="120"/>
      <c r="DA23" s="120"/>
      <c r="DB23" s="121"/>
      <c r="DC23" s="123"/>
      <c r="DD23" s="122"/>
      <c r="DE23" s="120"/>
      <c r="DF23" s="120"/>
      <c r="DG23" s="121"/>
      <c r="DH23" s="123"/>
      <c r="DI23" s="122"/>
      <c r="DJ23" s="120"/>
      <c r="DK23" s="120"/>
      <c r="DL23" s="121"/>
      <c r="DM23" s="123"/>
      <c r="DN23" s="122"/>
      <c r="DO23" s="120"/>
      <c r="DP23" s="120"/>
      <c r="DQ23" s="121"/>
      <c r="DR23" s="123"/>
      <c r="DS23" s="122"/>
      <c r="DT23" s="115">
        <f t="shared" si="0"/>
        <v>0</v>
      </c>
    </row>
    <row r="24" spans="1:124">
      <c r="A24" s="36" t="str">
        <f>IF(Brukerregistrering!C22="","",Brukerregistrering!C22)</f>
        <v/>
      </c>
      <c r="B24" s="22" t="str">
        <f>IF(Brukerregistrering!F22="","",Brukerregistrering!F22)</f>
        <v/>
      </c>
      <c r="C24" s="23" t="str">
        <f>IF(Brukerregistrering!H22="","",Brukerregistrering!H22)</f>
        <v/>
      </c>
      <c r="D24" s="120" t="str">
        <f>IF(Målinger!K24="","",(Målinger!K24-Målinger!$E24)*'Kostnader lønn, utstyr osv.'!$S$25*(-1))</f>
        <v/>
      </c>
      <c r="E24" s="120" t="str">
        <f>IF(AND(Målinger!L24="",Målinger!O24=""),"",(Målinger!L24+Målinger!O24-Målinger!F24)*'Kostnader lønn, utstyr osv.'!$S$20/60*(-1)*Målinger!$F$3)</f>
        <v/>
      </c>
      <c r="F24" s="121" t="str">
        <f>IF(Målinger!K24="","",('kjøring-støtteark'!E27-'kjøring-støtteark'!D27)*'Kostnader lønn, utstyr osv.'!$S$20/60*(-1)*Målinger!$F$3)</f>
        <v/>
      </c>
      <c r="G24" s="123" t="str">
        <f>IF(Målinger!N24="","",(Målinger!N24-Målinger!H24)*'Kostnader lønn, utstyr osv.'!$S$39*Målinger!$F$3*(-1))</f>
        <v/>
      </c>
      <c r="H24" s="122" t="str">
        <f>IF(Målinger!M24="","",(Målinger!M24-Målinger!G24)*'Kostnader lønn, utstyr osv.'!$S$34*(-1)*Målinger!$F$3)</f>
        <v/>
      </c>
      <c r="I24" s="120" t="str">
        <f>IF(Målinger!V24="","",(Målinger!V24-Målinger!$E24)*'Kostnader lønn, utstyr osv.'!$S$25*(-1))</f>
        <v/>
      </c>
      <c r="J24" s="120" t="str">
        <f>IF(AND(Målinger!W24="",Målinger!Z24=""),"",(Målinger!W24+Målinger!Z24-Målinger!F24)*'Kostnader lønn, utstyr osv.'!$S$20/60*(-1)*Målinger!$F$3)</f>
        <v/>
      </c>
      <c r="K24" s="121" t="str">
        <f>IF(Målinger!V24="","",('kjøring-støtteark'!F27-'kjøring-støtteark'!D27)*'Kostnader lønn, utstyr osv.'!$S$20/60*(-1)*Målinger!$F$3)</f>
        <v/>
      </c>
      <c r="L24" s="123" t="str">
        <f>IF(Målinger!Y24="","",(Målinger!Y24-Målinger!H24)*'Kostnader lønn, utstyr osv.'!$S$39*Målinger!$F$3*(-1))</f>
        <v/>
      </c>
      <c r="M24" s="122" t="str">
        <f>IF(Målinger!X24="","",(Målinger!X24-Målinger!G24)*'Kostnader lønn, utstyr osv.'!$S$34*(-1)*Målinger!$F$3)</f>
        <v/>
      </c>
      <c r="N24" s="120" t="str">
        <f>IF(Målinger!AG24="","",(Målinger!AG24-Målinger!$E24)*'Kostnader lønn, utstyr osv.'!$S$25*(-1))</f>
        <v/>
      </c>
      <c r="O24" s="120" t="str">
        <f>IF(AND(Målinger!AH24="",Målinger!AK24=""),"",(Målinger!AH24+Målinger!AK24-Målinger!F24)*'Kostnader lønn, utstyr osv.'!$S$20/60*(-1)*Målinger!$F$3)</f>
        <v/>
      </c>
      <c r="P24" s="121" t="str">
        <f>IF(Målinger!AG24="","",('kjøring-støtteark'!G27-'kjøring-støtteark'!D27)*'Kostnader lønn, utstyr osv.'!$S$20/60*(-1)*Målinger!$F$3)</f>
        <v/>
      </c>
      <c r="Q24" s="123" t="str">
        <f>IF(Målinger!AJ24="","",(Målinger!AJ24-Målinger!H24)*'Kostnader lønn, utstyr osv.'!$S$39*Målinger!$F$3*(-1))</f>
        <v/>
      </c>
      <c r="R24" s="122" t="str">
        <f>IF(Målinger!AI24="","",(Målinger!AI24-Målinger!G24)*'Kostnader lønn, utstyr osv.'!$S$34*(-1)*Målinger!$F$3)</f>
        <v/>
      </c>
      <c r="S24" s="120" t="str">
        <f>IF(Målinger!AR24="","",(Målinger!AR24-Målinger!$E24)*'Kostnader lønn, utstyr osv.'!$S$25*(-1))</f>
        <v/>
      </c>
      <c r="T24" s="120" t="str">
        <f>IF(AND(Målinger!AS24="",Målinger!AV24=""),"",(Målinger!AS24+Målinger!AV24-Målinger!F24)*'Kostnader lønn, utstyr osv.'!$S$20/60*(-1)*Målinger!$F$3)</f>
        <v/>
      </c>
      <c r="U24" s="121" t="str">
        <f>IF(Målinger!AR24="","",('kjøring-støtteark'!H27-'kjøring-støtteark'!D27)*'Kostnader lønn, utstyr osv.'!$S$20/60*(-1)*Målinger!$F$3)</f>
        <v/>
      </c>
      <c r="V24" s="123" t="str">
        <f>IF(Målinger!AU24="","",(Målinger!AU24-Målinger!H24)*'Kostnader lønn, utstyr osv.'!$S$39*Målinger!$F$3*(-1))</f>
        <v/>
      </c>
      <c r="W24" s="122" t="str">
        <f>IF(Målinger!AT24="","",(Målinger!AT24-Målinger!G24)*'Kostnader lønn, utstyr osv.'!$S$34*(-1)*Målinger!$F$3)</f>
        <v/>
      </c>
      <c r="X24" s="120"/>
      <c r="Y24" s="120"/>
      <c r="Z24" s="121"/>
      <c r="AA24" s="123"/>
      <c r="AB24" s="122"/>
      <c r="AC24" s="120"/>
      <c r="AD24" s="120"/>
      <c r="AE24" s="121"/>
      <c r="AF24" s="123"/>
      <c r="AG24" s="122"/>
      <c r="AH24" s="120"/>
      <c r="AI24" s="120"/>
      <c r="AJ24" s="121"/>
      <c r="AK24" s="123"/>
      <c r="AL24" s="122"/>
      <c r="AM24" s="120"/>
      <c r="AN24" s="120"/>
      <c r="AO24" s="121"/>
      <c r="AP24" s="123"/>
      <c r="AQ24" s="122"/>
      <c r="AR24" s="120"/>
      <c r="AS24" s="120"/>
      <c r="AT24" s="121"/>
      <c r="AU24" s="123"/>
      <c r="AV24" s="122"/>
      <c r="AW24" s="120"/>
      <c r="AX24" s="120"/>
      <c r="AY24" s="121"/>
      <c r="AZ24" s="123"/>
      <c r="BA24" s="122"/>
      <c r="BB24" s="120"/>
      <c r="BC24" s="120"/>
      <c r="BD24" s="121"/>
      <c r="BE24" s="123"/>
      <c r="BF24" s="122"/>
      <c r="BG24" s="120"/>
      <c r="BH24" s="120"/>
      <c r="BI24" s="121"/>
      <c r="BJ24" s="123"/>
      <c r="BK24" s="122"/>
      <c r="BL24" s="120"/>
      <c r="BM24" s="120"/>
      <c r="BN24" s="121"/>
      <c r="BO24" s="123"/>
      <c r="BP24" s="122"/>
      <c r="BQ24" s="120"/>
      <c r="BR24" s="120"/>
      <c r="BS24" s="121"/>
      <c r="BT24" s="123"/>
      <c r="BU24" s="122"/>
      <c r="BV24" s="120"/>
      <c r="BW24" s="120"/>
      <c r="BX24" s="121"/>
      <c r="BY24" s="123"/>
      <c r="BZ24" s="122"/>
      <c r="CA24" s="120"/>
      <c r="CB24" s="120"/>
      <c r="CC24" s="121"/>
      <c r="CD24" s="123"/>
      <c r="CE24" s="122"/>
      <c r="CF24" s="120"/>
      <c r="CG24" s="120"/>
      <c r="CH24" s="121"/>
      <c r="CI24" s="123"/>
      <c r="CJ24" s="122"/>
      <c r="CK24" s="120"/>
      <c r="CL24" s="120"/>
      <c r="CM24" s="121"/>
      <c r="CN24" s="123"/>
      <c r="CO24" s="122"/>
      <c r="CP24" s="120"/>
      <c r="CQ24" s="120"/>
      <c r="CR24" s="121"/>
      <c r="CS24" s="123"/>
      <c r="CT24" s="122"/>
      <c r="CU24" s="120"/>
      <c r="CV24" s="120"/>
      <c r="CW24" s="121"/>
      <c r="CX24" s="123"/>
      <c r="CY24" s="122"/>
      <c r="CZ24" s="120"/>
      <c r="DA24" s="120"/>
      <c r="DB24" s="121"/>
      <c r="DC24" s="123"/>
      <c r="DD24" s="122"/>
      <c r="DE24" s="120"/>
      <c r="DF24" s="120"/>
      <c r="DG24" s="121"/>
      <c r="DH24" s="123"/>
      <c r="DI24" s="122"/>
      <c r="DJ24" s="120"/>
      <c r="DK24" s="120"/>
      <c r="DL24" s="121"/>
      <c r="DM24" s="123"/>
      <c r="DN24" s="122"/>
      <c r="DO24" s="120"/>
      <c r="DP24" s="120"/>
      <c r="DQ24" s="121"/>
      <c r="DR24" s="123"/>
      <c r="DS24" s="122"/>
      <c r="DT24" s="115">
        <f t="shared" si="0"/>
        <v>0</v>
      </c>
    </row>
    <row r="25" spans="1:124">
      <c r="A25" s="36" t="str">
        <f>IF(Brukerregistrering!C23="","",Brukerregistrering!C23)</f>
        <v/>
      </c>
      <c r="B25" s="22" t="str">
        <f>IF(Brukerregistrering!F23="","",Brukerregistrering!F23)</f>
        <v/>
      </c>
      <c r="C25" s="23" t="str">
        <f>IF(Brukerregistrering!H23="","",Brukerregistrering!H23)</f>
        <v/>
      </c>
      <c r="D25" s="120" t="str">
        <f>IF(Målinger!K25="","",(Målinger!K25-Målinger!$E25)*'Kostnader lønn, utstyr osv.'!$S$25*(-1))</f>
        <v/>
      </c>
      <c r="E25" s="120" t="str">
        <f>IF(AND(Målinger!L25="",Målinger!O25=""),"",(Målinger!L25+Målinger!O25-Målinger!F25)*'Kostnader lønn, utstyr osv.'!$S$20/60*(-1)*Målinger!$F$3)</f>
        <v/>
      </c>
      <c r="F25" s="121" t="str">
        <f>IF(Målinger!K25="","",('kjøring-støtteark'!E28-'kjøring-støtteark'!D28)*'Kostnader lønn, utstyr osv.'!$S$20/60*(-1)*Målinger!$F$3)</f>
        <v/>
      </c>
      <c r="G25" s="123" t="str">
        <f>IF(Målinger!N25="","",(Målinger!N25-Målinger!H25)*'Kostnader lønn, utstyr osv.'!$S$39*Målinger!$F$3*(-1))</f>
        <v/>
      </c>
      <c r="H25" s="122" t="str">
        <f>IF(Målinger!M25="","",(Målinger!M25-Målinger!G25)*'Kostnader lønn, utstyr osv.'!$S$34*(-1)*Målinger!$F$3)</f>
        <v/>
      </c>
      <c r="I25" s="120" t="str">
        <f>IF(Målinger!V25="","",(Målinger!V25-Målinger!$E25)*'Kostnader lønn, utstyr osv.'!$S$25*(-1))</f>
        <v/>
      </c>
      <c r="J25" s="120" t="str">
        <f>IF(AND(Målinger!W25="",Målinger!Z25=""),"",(Målinger!W25+Målinger!Z25-Målinger!F25)*'Kostnader lønn, utstyr osv.'!$S$20/60*(-1)*Målinger!$F$3)</f>
        <v/>
      </c>
      <c r="K25" s="121" t="str">
        <f>IF(Målinger!V25="","",('kjøring-støtteark'!F28-'kjøring-støtteark'!D28)*'Kostnader lønn, utstyr osv.'!$S$20/60*(-1)*Målinger!$F$3)</f>
        <v/>
      </c>
      <c r="L25" s="123" t="str">
        <f>IF(Målinger!Y25="","",(Målinger!Y25-Målinger!H25)*'Kostnader lønn, utstyr osv.'!$S$39*Målinger!$F$3*(-1))</f>
        <v/>
      </c>
      <c r="M25" s="122" t="str">
        <f>IF(Målinger!X25="","",(Målinger!X25-Målinger!G25)*'Kostnader lønn, utstyr osv.'!$S$34*(-1)*Målinger!$F$3)</f>
        <v/>
      </c>
      <c r="N25" s="120" t="str">
        <f>IF(Målinger!AG25="","",(Målinger!AG25-Målinger!$E25)*'Kostnader lønn, utstyr osv.'!$S$25*(-1))</f>
        <v/>
      </c>
      <c r="O25" s="120" t="str">
        <f>IF(AND(Målinger!AH25="",Målinger!AK25=""),"",(Målinger!AH25+Målinger!AK25-Målinger!F25)*'Kostnader lønn, utstyr osv.'!$S$20/60*(-1)*Målinger!$F$3)</f>
        <v/>
      </c>
      <c r="P25" s="121" t="str">
        <f>IF(Målinger!AG25="","",('kjøring-støtteark'!G28-'kjøring-støtteark'!D28)*'Kostnader lønn, utstyr osv.'!$S$20/60*(-1)*Målinger!$F$3)</f>
        <v/>
      </c>
      <c r="Q25" s="123" t="str">
        <f>IF(Målinger!AJ25="","",(Målinger!AJ25-Målinger!H25)*'Kostnader lønn, utstyr osv.'!$S$39*Målinger!$F$3*(-1))</f>
        <v/>
      </c>
      <c r="R25" s="122" t="str">
        <f>IF(Målinger!AI25="","",(Målinger!AI25-Målinger!G25)*'Kostnader lønn, utstyr osv.'!$S$34*(-1)*Målinger!$F$3)</f>
        <v/>
      </c>
      <c r="S25" s="120" t="str">
        <f>IF(Målinger!AR25="","",(Målinger!AR25-Målinger!$E25)*'Kostnader lønn, utstyr osv.'!$S$25*(-1))</f>
        <v/>
      </c>
      <c r="T25" s="120" t="str">
        <f>IF(AND(Målinger!AS25="",Målinger!AV25=""),"",(Målinger!AS25+Målinger!AV25-Målinger!F25)*'Kostnader lønn, utstyr osv.'!$S$20/60*(-1)*Målinger!$F$3)</f>
        <v/>
      </c>
      <c r="U25" s="121" t="str">
        <f>IF(Målinger!AR25="","",('kjøring-støtteark'!H28-'kjøring-støtteark'!D28)*'Kostnader lønn, utstyr osv.'!$S$20/60*(-1)*Målinger!$F$3)</f>
        <v/>
      </c>
      <c r="V25" s="123" t="str">
        <f>IF(Målinger!AU25="","",(Målinger!AU25-Målinger!H25)*'Kostnader lønn, utstyr osv.'!$S$39*Målinger!$F$3*(-1))</f>
        <v/>
      </c>
      <c r="W25" s="122" t="str">
        <f>IF(Målinger!AT25="","",(Målinger!AT25-Målinger!G25)*'Kostnader lønn, utstyr osv.'!$S$34*(-1)*Målinger!$F$3)</f>
        <v/>
      </c>
      <c r="X25" s="120"/>
      <c r="Y25" s="120"/>
      <c r="Z25" s="121"/>
      <c r="AA25" s="123"/>
      <c r="AB25" s="122"/>
      <c r="AC25" s="120"/>
      <c r="AD25" s="120"/>
      <c r="AE25" s="121"/>
      <c r="AF25" s="123"/>
      <c r="AG25" s="122"/>
      <c r="AH25" s="120"/>
      <c r="AI25" s="120"/>
      <c r="AJ25" s="121"/>
      <c r="AK25" s="123"/>
      <c r="AL25" s="122"/>
      <c r="AM25" s="120"/>
      <c r="AN25" s="120"/>
      <c r="AO25" s="121"/>
      <c r="AP25" s="123"/>
      <c r="AQ25" s="122"/>
      <c r="AR25" s="120"/>
      <c r="AS25" s="120"/>
      <c r="AT25" s="121"/>
      <c r="AU25" s="123"/>
      <c r="AV25" s="122"/>
      <c r="AW25" s="120"/>
      <c r="AX25" s="120"/>
      <c r="AY25" s="121"/>
      <c r="AZ25" s="123"/>
      <c r="BA25" s="122"/>
      <c r="BB25" s="120"/>
      <c r="BC25" s="120"/>
      <c r="BD25" s="121"/>
      <c r="BE25" s="123"/>
      <c r="BF25" s="122"/>
      <c r="BG25" s="120"/>
      <c r="BH25" s="120"/>
      <c r="BI25" s="121"/>
      <c r="BJ25" s="123"/>
      <c r="BK25" s="122"/>
      <c r="BL25" s="120"/>
      <c r="BM25" s="120"/>
      <c r="BN25" s="121"/>
      <c r="BO25" s="123"/>
      <c r="BP25" s="122"/>
      <c r="BQ25" s="120"/>
      <c r="BR25" s="120"/>
      <c r="BS25" s="121"/>
      <c r="BT25" s="123"/>
      <c r="BU25" s="122"/>
      <c r="BV25" s="120"/>
      <c r="BW25" s="120"/>
      <c r="BX25" s="121"/>
      <c r="BY25" s="123"/>
      <c r="BZ25" s="122"/>
      <c r="CA25" s="120"/>
      <c r="CB25" s="120"/>
      <c r="CC25" s="121"/>
      <c r="CD25" s="123"/>
      <c r="CE25" s="122"/>
      <c r="CF25" s="120"/>
      <c r="CG25" s="120"/>
      <c r="CH25" s="121"/>
      <c r="CI25" s="123"/>
      <c r="CJ25" s="122"/>
      <c r="CK25" s="120"/>
      <c r="CL25" s="120"/>
      <c r="CM25" s="121"/>
      <c r="CN25" s="123"/>
      <c r="CO25" s="122"/>
      <c r="CP25" s="120"/>
      <c r="CQ25" s="120"/>
      <c r="CR25" s="121"/>
      <c r="CS25" s="123"/>
      <c r="CT25" s="122"/>
      <c r="CU25" s="120"/>
      <c r="CV25" s="120"/>
      <c r="CW25" s="121"/>
      <c r="CX25" s="123"/>
      <c r="CY25" s="122"/>
      <c r="CZ25" s="120"/>
      <c r="DA25" s="120"/>
      <c r="DB25" s="121"/>
      <c r="DC25" s="123"/>
      <c r="DD25" s="122"/>
      <c r="DE25" s="120"/>
      <c r="DF25" s="120"/>
      <c r="DG25" s="121"/>
      <c r="DH25" s="123"/>
      <c r="DI25" s="122"/>
      <c r="DJ25" s="120"/>
      <c r="DK25" s="120"/>
      <c r="DL25" s="121"/>
      <c r="DM25" s="123"/>
      <c r="DN25" s="122"/>
      <c r="DO25" s="120"/>
      <c r="DP25" s="120"/>
      <c r="DQ25" s="121"/>
      <c r="DR25" s="123"/>
      <c r="DS25" s="122"/>
      <c r="DT25" s="115">
        <f t="shared" si="0"/>
        <v>0</v>
      </c>
    </row>
    <row r="26" spans="1:124">
      <c r="A26" s="36" t="str">
        <f>IF(Brukerregistrering!C24="","",Brukerregistrering!C24)</f>
        <v/>
      </c>
      <c r="B26" s="22" t="str">
        <f>IF(Brukerregistrering!F24="","",Brukerregistrering!F24)</f>
        <v/>
      </c>
      <c r="C26" s="23" t="str">
        <f>IF(Brukerregistrering!H24="","",Brukerregistrering!H24)</f>
        <v/>
      </c>
      <c r="D26" s="120" t="str">
        <f>IF(Målinger!K26="","",(Målinger!K26-Målinger!$E26)*'Kostnader lønn, utstyr osv.'!$S$25*(-1))</f>
        <v/>
      </c>
      <c r="E26" s="120" t="str">
        <f>IF(AND(Målinger!L26="",Målinger!O26=""),"",(Målinger!L26+Målinger!O26-Målinger!F26)*'Kostnader lønn, utstyr osv.'!$S$20/60*(-1)*Målinger!$F$3)</f>
        <v/>
      </c>
      <c r="F26" s="121" t="str">
        <f>IF(Målinger!K26="","",('kjøring-støtteark'!E29-'kjøring-støtteark'!D29)*'Kostnader lønn, utstyr osv.'!$S$20/60*(-1)*Målinger!$F$3)</f>
        <v/>
      </c>
      <c r="G26" s="123" t="str">
        <f>IF(Målinger!N26="","",(Målinger!N26-Målinger!H26)*'Kostnader lønn, utstyr osv.'!$S$39*Målinger!$F$3*(-1))</f>
        <v/>
      </c>
      <c r="H26" s="122" t="str">
        <f>IF(Målinger!M26="","",(Målinger!M26-Målinger!G26)*'Kostnader lønn, utstyr osv.'!$S$34*(-1)*Målinger!$F$3)</f>
        <v/>
      </c>
      <c r="I26" s="120" t="str">
        <f>IF(Målinger!V26="","",(Målinger!V26-Målinger!$E26)*'Kostnader lønn, utstyr osv.'!$S$25*(-1))</f>
        <v/>
      </c>
      <c r="J26" s="120" t="str">
        <f>IF(AND(Målinger!W26="",Målinger!Z26=""),"",(Målinger!W26+Målinger!Z26-Målinger!F26)*'Kostnader lønn, utstyr osv.'!$S$20/60*(-1)*Målinger!$F$3)</f>
        <v/>
      </c>
      <c r="K26" s="121" t="str">
        <f>IF(Målinger!V26="","",('kjøring-støtteark'!F29-'kjøring-støtteark'!D29)*'Kostnader lønn, utstyr osv.'!$S$20/60*(-1)*Målinger!$F$3)</f>
        <v/>
      </c>
      <c r="L26" s="123" t="str">
        <f>IF(Målinger!Y26="","",(Målinger!Y26-Målinger!H26)*'Kostnader lønn, utstyr osv.'!$S$39*Målinger!$F$3*(-1))</f>
        <v/>
      </c>
      <c r="M26" s="122" t="str">
        <f>IF(Målinger!X26="","",(Målinger!X26-Målinger!G26)*'Kostnader lønn, utstyr osv.'!$S$34*(-1)*Målinger!$F$3)</f>
        <v/>
      </c>
      <c r="N26" s="120" t="str">
        <f>IF(Målinger!AG26="","",(Målinger!AG26-Målinger!$E26)*'Kostnader lønn, utstyr osv.'!$S$25*(-1))</f>
        <v/>
      </c>
      <c r="O26" s="120" t="str">
        <f>IF(AND(Målinger!AH26="",Målinger!AK26=""),"",(Målinger!AH26+Målinger!AK26-Målinger!F26)*'Kostnader lønn, utstyr osv.'!$S$20/60*(-1)*Målinger!$F$3)</f>
        <v/>
      </c>
      <c r="P26" s="121" t="str">
        <f>IF(Målinger!AG26="","",('kjøring-støtteark'!G29-'kjøring-støtteark'!D29)*'Kostnader lønn, utstyr osv.'!$S$20/60*(-1)*Målinger!$F$3)</f>
        <v/>
      </c>
      <c r="Q26" s="123" t="str">
        <f>IF(Målinger!AJ26="","",(Målinger!AJ26-Målinger!H26)*'Kostnader lønn, utstyr osv.'!$S$39*Målinger!$F$3*(-1))</f>
        <v/>
      </c>
      <c r="R26" s="122" t="str">
        <f>IF(Målinger!AI26="","",(Målinger!AI26-Målinger!G26)*'Kostnader lønn, utstyr osv.'!$S$34*(-1)*Målinger!$F$3)</f>
        <v/>
      </c>
      <c r="S26" s="120" t="str">
        <f>IF(Målinger!AR26="","",(Målinger!AR26-Målinger!$E26)*'Kostnader lønn, utstyr osv.'!$S$25*(-1))</f>
        <v/>
      </c>
      <c r="T26" s="120" t="str">
        <f>IF(AND(Målinger!AS26="",Målinger!AV26=""),"",(Målinger!AS26+Målinger!AV26-Målinger!F26)*'Kostnader lønn, utstyr osv.'!$S$20/60*(-1)*Målinger!$F$3)</f>
        <v/>
      </c>
      <c r="U26" s="121" t="str">
        <f>IF(Målinger!AR26="","",('kjøring-støtteark'!H29-'kjøring-støtteark'!D29)*'Kostnader lønn, utstyr osv.'!$S$20/60*(-1)*Målinger!$F$3)</f>
        <v/>
      </c>
      <c r="V26" s="123" t="str">
        <f>IF(Målinger!AU26="","",(Målinger!AU26-Målinger!H26)*'Kostnader lønn, utstyr osv.'!$S$39*Målinger!$F$3*(-1))</f>
        <v/>
      </c>
      <c r="W26" s="122" t="str">
        <f>IF(Målinger!AT26="","",(Målinger!AT26-Målinger!G26)*'Kostnader lønn, utstyr osv.'!$S$34*(-1)*Målinger!$F$3)</f>
        <v/>
      </c>
      <c r="X26" s="120"/>
      <c r="Y26" s="120"/>
      <c r="Z26" s="121"/>
      <c r="AA26" s="123"/>
      <c r="AB26" s="122"/>
      <c r="AC26" s="120"/>
      <c r="AD26" s="120"/>
      <c r="AE26" s="121"/>
      <c r="AF26" s="123"/>
      <c r="AG26" s="122"/>
      <c r="AH26" s="120"/>
      <c r="AI26" s="120"/>
      <c r="AJ26" s="121"/>
      <c r="AK26" s="123"/>
      <c r="AL26" s="122"/>
      <c r="AM26" s="120"/>
      <c r="AN26" s="120"/>
      <c r="AO26" s="121"/>
      <c r="AP26" s="123"/>
      <c r="AQ26" s="122"/>
      <c r="AR26" s="120"/>
      <c r="AS26" s="120"/>
      <c r="AT26" s="121"/>
      <c r="AU26" s="123"/>
      <c r="AV26" s="122"/>
      <c r="AW26" s="120"/>
      <c r="AX26" s="120"/>
      <c r="AY26" s="121"/>
      <c r="AZ26" s="123"/>
      <c r="BA26" s="122"/>
      <c r="BB26" s="120"/>
      <c r="BC26" s="120"/>
      <c r="BD26" s="121"/>
      <c r="BE26" s="123"/>
      <c r="BF26" s="122"/>
      <c r="BG26" s="120"/>
      <c r="BH26" s="120"/>
      <c r="BI26" s="121"/>
      <c r="BJ26" s="123"/>
      <c r="BK26" s="122"/>
      <c r="BL26" s="120"/>
      <c r="BM26" s="120"/>
      <c r="BN26" s="121"/>
      <c r="BO26" s="123"/>
      <c r="BP26" s="122"/>
      <c r="BQ26" s="120"/>
      <c r="BR26" s="120"/>
      <c r="BS26" s="121"/>
      <c r="BT26" s="123"/>
      <c r="BU26" s="122"/>
      <c r="BV26" s="120"/>
      <c r="BW26" s="120"/>
      <c r="BX26" s="121"/>
      <c r="BY26" s="123"/>
      <c r="BZ26" s="122"/>
      <c r="CA26" s="120"/>
      <c r="CB26" s="120"/>
      <c r="CC26" s="121"/>
      <c r="CD26" s="123"/>
      <c r="CE26" s="122"/>
      <c r="CF26" s="120"/>
      <c r="CG26" s="120"/>
      <c r="CH26" s="121"/>
      <c r="CI26" s="123"/>
      <c r="CJ26" s="122"/>
      <c r="CK26" s="120"/>
      <c r="CL26" s="120"/>
      <c r="CM26" s="121"/>
      <c r="CN26" s="123"/>
      <c r="CO26" s="122"/>
      <c r="CP26" s="120"/>
      <c r="CQ26" s="120"/>
      <c r="CR26" s="121"/>
      <c r="CS26" s="123"/>
      <c r="CT26" s="122"/>
      <c r="CU26" s="120"/>
      <c r="CV26" s="120"/>
      <c r="CW26" s="121"/>
      <c r="CX26" s="123"/>
      <c r="CY26" s="122"/>
      <c r="CZ26" s="120"/>
      <c r="DA26" s="120"/>
      <c r="DB26" s="121"/>
      <c r="DC26" s="123"/>
      <c r="DD26" s="122"/>
      <c r="DE26" s="120"/>
      <c r="DF26" s="120"/>
      <c r="DG26" s="121"/>
      <c r="DH26" s="123"/>
      <c r="DI26" s="122"/>
      <c r="DJ26" s="120"/>
      <c r="DK26" s="120"/>
      <c r="DL26" s="121"/>
      <c r="DM26" s="123"/>
      <c r="DN26" s="122"/>
      <c r="DO26" s="120"/>
      <c r="DP26" s="120"/>
      <c r="DQ26" s="121"/>
      <c r="DR26" s="123"/>
      <c r="DS26" s="122"/>
      <c r="DT26" s="115">
        <f t="shared" si="0"/>
        <v>0</v>
      </c>
    </row>
    <row r="27" spans="1:124">
      <c r="A27" s="36" t="str">
        <f>IF(Brukerregistrering!C25="","",Brukerregistrering!C25)</f>
        <v/>
      </c>
      <c r="B27" s="22" t="str">
        <f>IF(Brukerregistrering!F25="","",Brukerregistrering!F25)</f>
        <v/>
      </c>
      <c r="C27" s="23" t="str">
        <f>IF(Brukerregistrering!H25="","",Brukerregistrering!H25)</f>
        <v/>
      </c>
      <c r="D27" s="120" t="str">
        <f>IF(Målinger!K27="","",(Målinger!K27-Målinger!$E27)*'Kostnader lønn, utstyr osv.'!$S$25*(-1))</f>
        <v/>
      </c>
      <c r="E27" s="120" t="str">
        <f>IF(AND(Målinger!L27="",Målinger!O27=""),"",(Målinger!L27+Målinger!O27-Målinger!F27)*'Kostnader lønn, utstyr osv.'!$S$20/60*(-1)*Målinger!$F$3)</f>
        <v/>
      </c>
      <c r="F27" s="121" t="str">
        <f>IF(Målinger!K27="","",('kjøring-støtteark'!E30-'kjøring-støtteark'!D30)*'Kostnader lønn, utstyr osv.'!$S$20/60*(-1)*Målinger!$F$3)</f>
        <v/>
      </c>
      <c r="G27" s="123" t="str">
        <f>IF(Målinger!N27="","",(Målinger!N27-Målinger!H27)*'Kostnader lønn, utstyr osv.'!$S$39*Målinger!$F$3*(-1))</f>
        <v/>
      </c>
      <c r="H27" s="122" t="str">
        <f>IF(Målinger!M27="","",(Målinger!M27-Målinger!G27)*'Kostnader lønn, utstyr osv.'!$S$34*(-1)*Målinger!$F$3)</f>
        <v/>
      </c>
      <c r="I27" s="120" t="str">
        <f>IF(Målinger!V27="","",(Målinger!V27-Målinger!$E27)*'Kostnader lønn, utstyr osv.'!$S$25*(-1))</f>
        <v/>
      </c>
      <c r="J27" s="120" t="str">
        <f>IF(AND(Målinger!W27="",Målinger!Z27=""),"",(Målinger!W27+Målinger!Z27-Målinger!F27)*'Kostnader lønn, utstyr osv.'!$S$20/60*(-1)*Målinger!$F$3)</f>
        <v/>
      </c>
      <c r="K27" s="121" t="str">
        <f>IF(Målinger!V27="","",('kjøring-støtteark'!F30-'kjøring-støtteark'!D30)*'Kostnader lønn, utstyr osv.'!$S$20/60*(-1)*Målinger!$F$3)</f>
        <v/>
      </c>
      <c r="L27" s="123" t="str">
        <f>IF(Målinger!Y27="","",(Målinger!Y27-Målinger!H27)*'Kostnader lønn, utstyr osv.'!$S$39*Målinger!$F$3*(-1))</f>
        <v/>
      </c>
      <c r="M27" s="122" t="str">
        <f>IF(Målinger!X27="","",(Målinger!X27-Målinger!G27)*'Kostnader lønn, utstyr osv.'!$S$34*(-1)*Målinger!$F$3)</f>
        <v/>
      </c>
      <c r="N27" s="120" t="str">
        <f>IF(Målinger!AG27="","",(Målinger!AG27-Målinger!$E27)*'Kostnader lønn, utstyr osv.'!$S$25*(-1))</f>
        <v/>
      </c>
      <c r="O27" s="120" t="str">
        <f>IF(AND(Målinger!AH27="",Målinger!AK27=""),"",(Målinger!AH27+Målinger!AK27-Målinger!F27)*'Kostnader lønn, utstyr osv.'!$S$20/60*(-1)*Målinger!$F$3)</f>
        <v/>
      </c>
      <c r="P27" s="121" t="str">
        <f>IF(Målinger!AG27="","",('kjøring-støtteark'!G30-'kjøring-støtteark'!D30)*'Kostnader lønn, utstyr osv.'!$S$20/60*(-1)*Målinger!$F$3)</f>
        <v/>
      </c>
      <c r="Q27" s="123" t="str">
        <f>IF(Målinger!AJ27="","",(Målinger!AJ27-Målinger!H27)*'Kostnader lønn, utstyr osv.'!$S$39*Målinger!$F$3*(-1))</f>
        <v/>
      </c>
      <c r="R27" s="122" t="str">
        <f>IF(Målinger!AI27="","",(Målinger!AI27-Målinger!G27)*'Kostnader lønn, utstyr osv.'!$S$34*(-1)*Målinger!$F$3)</f>
        <v/>
      </c>
      <c r="S27" s="120" t="str">
        <f>IF(Målinger!AR27="","",(Målinger!AR27-Målinger!$E27)*'Kostnader lønn, utstyr osv.'!$S$25*(-1))</f>
        <v/>
      </c>
      <c r="T27" s="120" t="str">
        <f>IF(AND(Målinger!AS27="",Målinger!AV27=""),"",(Målinger!AS27+Målinger!AV27-Målinger!F27)*'Kostnader lønn, utstyr osv.'!$S$20/60*(-1)*Målinger!$F$3)</f>
        <v/>
      </c>
      <c r="U27" s="121" t="str">
        <f>IF(Målinger!AR27="","",('kjøring-støtteark'!H30-'kjøring-støtteark'!D30)*'Kostnader lønn, utstyr osv.'!$S$20/60*(-1)*Målinger!$F$3)</f>
        <v/>
      </c>
      <c r="V27" s="123" t="str">
        <f>IF(Målinger!AU27="","",(Målinger!AU27-Målinger!H27)*'Kostnader lønn, utstyr osv.'!$S$39*Målinger!$F$3*(-1))</f>
        <v/>
      </c>
      <c r="W27" s="122" t="str">
        <f>IF(Målinger!AT27="","",(Målinger!AT27-Målinger!G27)*'Kostnader lønn, utstyr osv.'!$S$34*(-1)*Målinger!$F$3)</f>
        <v/>
      </c>
      <c r="X27" s="120"/>
      <c r="Y27" s="120"/>
      <c r="Z27" s="121"/>
      <c r="AA27" s="123"/>
      <c r="AB27" s="122"/>
      <c r="AC27" s="120"/>
      <c r="AD27" s="120"/>
      <c r="AE27" s="121"/>
      <c r="AF27" s="123"/>
      <c r="AG27" s="122"/>
      <c r="AH27" s="120"/>
      <c r="AI27" s="120"/>
      <c r="AJ27" s="121"/>
      <c r="AK27" s="123"/>
      <c r="AL27" s="122"/>
      <c r="AM27" s="120"/>
      <c r="AN27" s="120"/>
      <c r="AO27" s="121"/>
      <c r="AP27" s="123"/>
      <c r="AQ27" s="122"/>
      <c r="AR27" s="120"/>
      <c r="AS27" s="120"/>
      <c r="AT27" s="121"/>
      <c r="AU27" s="123"/>
      <c r="AV27" s="122"/>
      <c r="AW27" s="120"/>
      <c r="AX27" s="120"/>
      <c r="AY27" s="121"/>
      <c r="AZ27" s="123"/>
      <c r="BA27" s="122"/>
      <c r="BB27" s="120"/>
      <c r="BC27" s="120"/>
      <c r="BD27" s="121"/>
      <c r="BE27" s="123"/>
      <c r="BF27" s="122"/>
      <c r="BG27" s="120"/>
      <c r="BH27" s="120"/>
      <c r="BI27" s="121"/>
      <c r="BJ27" s="123"/>
      <c r="BK27" s="122"/>
      <c r="BL27" s="120"/>
      <c r="BM27" s="120"/>
      <c r="BN27" s="121"/>
      <c r="BO27" s="123"/>
      <c r="BP27" s="122"/>
      <c r="BQ27" s="120"/>
      <c r="BR27" s="120"/>
      <c r="BS27" s="121"/>
      <c r="BT27" s="123"/>
      <c r="BU27" s="122"/>
      <c r="BV27" s="120"/>
      <c r="BW27" s="120"/>
      <c r="BX27" s="121"/>
      <c r="BY27" s="123"/>
      <c r="BZ27" s="122"/>
      <c r="CA27" s="120"/>
      <c r="CB27" s="120"/>
      <c r="CC27" s="121"/>
      <c r="CD27" s="123"/>
      <c r="CE27" s="122"/>
      <c r="CF27" s="120"/>
      <c r="CG27" s="120"/>
      <c r="CH27" s="121"/>
      <c r="CI27" s="123"/>
      <c r="CJ27" s="122"/>
      <c r="CK27" s="120"/>
      <c r="CL27" s="120"/>
      <c r="CM27" s="121"/>
      <c r="CN27" s="123"/>
      <c r="CO27" s="122"/>
      <c r="CP27" s="120"/>
      <c r="CQ27" s="120"/>
      <c r="CR27" s="121"/>
      <c r="CS27" s="123"/>
      <c r="CT27" s="122"/>
      <c r="CU27" s="120"/>
      <c r="CV27" s="120"/>
      <c r="CW27" s="121"/>
      <c r="CX27" s="123"/>
      <c r="CY27" s="122"/>
      <c r="CZ27" s="120"/>
      <c r="DA27" s="120"/>
      <c r="DB27" s="121"/>
      <c r="DC27" s="123"/>
      <c r="DD27" s="122"/>
      <c r="DE27" s="120"/>
      <c r="DF27" s="120"/>
      <c r="DG27" s="121"/>
      <c r="DH27" s="123"/>
      <c r="DI27" s="122"/>
      <c r="DJ27" s="120"/>
      <c r="DK27" s="120"/>
      <c r="DL27" s="121"/>
      <c r="DM27" s="123"/>
      <c r="DN27" s="122"/>
      <c r="DO27" s="120"/>
      <c r="DP27" s="120"/>
      <c r="DQ27" s="121"/>
      <c r="DR27" s="123"/>
      <c r="DS27" s="122"/>
      <c r="DT27" s="115">
        <f t="shared" si="0"/>
        <v>0</v>
      </c>
    </row>
    <row r="28" spans="1:124">
      <c r="A28" s="36" t="str">
        <f>IF(Brukerregistrering!C26="","",Brukerregistrering!C26)</f>
        <v/>
      </c>
      <c r="B28" s="22" t="str">
        <f>IF(Brukerregistrering!F26="","",Brukerregistrering!F26)</f>
        <v/>
      </c>
      <c r="C28" s="23" t="str">
        <f>IF(Brukerregistrering!H26="","",Brukerregistrering!H26)</f>
        <v/>
      </c>
      <c r="D28" s="120" t="str">
        <f>IF(Målinger!K28="","",(Målinger!K28-Målinger!$E28)*'Kostnader lønn, utstyr osv.'!$S$25*(-1))</f>
        <v/>
      </c>
      <c r="E28" s="120" t="str">
        <f>IF(AND(Målinger!L28="",Målinger!O28=""),"",(Målinger!L28+Målinger!O28-Målinger!F28)*'Kostnader lønn, utstyr osv.'!$S$20/60*(-1)*Målinger!$F$3)</f>
        <v/>
      </c>
      <c r="F28" s="121" t="str">
        <f>IF(Målinger!K28="","",('kjøring-støtteark'!E31-'kjøring-støtteark'!D31)*'Kostnader lønn, utstyr osv.'!$S$20/60*(-1)*Målinger!$F$3)</f>
        <v/>
      </c>
      <c r="G28" s="123" t="str">
        <f>IF(Målinger!N28="","",(Målinger!N28-Målinger!H28)*'Kostnader lønn, utstyr osv.'!$S$39*Målinger!$F$3*(-1))</f>
        <v/>
      </c>
      <c r="H28" s="122" t="str">
        <f>IF(Målinger!M28="","",(Målinger!M28-Målinger!G28)*'Kostnader lønn, utstyr osv.'!$S$34*(-1)*Målinger!$F$3)</f>
        <v/>
      </c>
      <c r="I28" s="120" t="str">
        <f>IF(Målinger!V28="","",(Målinger!V28-Målinger!$E28)*'Kostnader lønn, utstyr osv.'!$S$25*(-1))</f>
        <v/>
      </c>
      <c r="J28" s="120" t="str">
        <f>IF(AND(Målinger!W28="",Målinger!Z28=""),"",(Målinger!W28+Målinger!Z28-Målinger!F28)*'Kostnader lønn, utstyr osv.'!$S$20/60*(-1)*Målinger!$F$3)</f>
        <v/>
      </c>
      <c r="K28" s="121" t="str">
        <f>IF(Målinger!V28="","",('kjøring-støtteark'!F31-'kjøring-støtteark'!D31)*'Kostnader lønn, utstyr osv.'!$S$20/60*(-1)*Målinger!$F$3)</f>
        <v/>
      </c>
      <c r="L28" s="123" t="str">
        <f>IF(Målinger!Y28="","",(Målinger!Y28-Målinger!H28)*'Kostnader lønn, utstyr osv.'!$S$39*Målinger!$F$3*(-1))</f>
        <v/>
      </c>
      <c r="M28" s="122" t="str">
        <f>IF(Målinger!X28="","",(Målinger!X28-Målinger!G28)*'Kostnader lønn, utstyr osv.'!$S$34*(-1)*Målinger!$F$3)</f>
        <v/>
      </c>
      <c r="N28" s="120" t="str">
        <f>IF(Målinger!AG28="","",(Målinger!AG28-Målinger!$E28)*'Kostnader lønn, utstyr osv.'!$S$25*(-1))</f>
        <v/>
      </c>
      <c r="O28" s="120" t="str">
        <f>IF(AND(Målinger!AH28="",Målinger!AK28=""),"",(Målinger!AH28+Målinger!AK28-Målinger!F28)*'Kostnader lønn, utstyr osv.'!$S$20/60*(-1)*Målinger!$F$3)</f>
        <v/>
      </c>
      <c r="P28" s="121" t="str">
        <f>IF(Målinger!AG28="","",('kjøring-støtteark'!G31-'kjøring-støtteark'!D31)*'Kostnader lønn, utstyr osv.'!$S$20/60*(-1)*Målinger!$F$3)</f>
        <v/>
      </c>
      <c r="Q28" s="123" t="str">
        <f>IF(Målinger!AJ28="","",(Målinger!AJ28-Målinger!H28)*'Kostnader lønn, utstyr osv.'!$S$39*Målinger!$F$3*(-1))</f>
        <v/>
      </c>
      <c r="R28" s="122" t="str">
        <f>IF(Målinger!AI28="","",(Målinger!AI28-Målinger!G28)*'Kostnader lønn, utstyr osv.'!$S$34*(-1)*Målinger!$F$3)</f>
        <v/>
      </c>
      <c r="S28" s="120" t="str">
        <f>IF(Målinger!AR28="","",(Målinger!AR28-Målinger!$E28)*'Kostnader lønn, utstyr osv.'!$S$25*(-1))</f>
        <v/>
      </c>
      <c r="T28" s="120" t="str">
        <f>IF(AND(Målinger!AS28="",Målinger!AV28=""),"",(Målinger!AS28+Målinger!AV28-Målinger!F28)*'Kostnader lønn, utstyr osv.'!$S$20/60*(-1)*Målinger!$F$3)</f>
        <v/>
      </c>
      <c r="U28" s="121" t="str">
        <f>IF(Målinger!AR28="","",('kjøring-støtteark'!H31-'kjøring-støtteark'!D31)*'Kostnader lønn, utstyr osv.'!$S$20/60*(-1)*Målinger!$F$3)</f>
        <v/>
      </c>
      <c r="V28" s="123" t="str">
        <f>IF(Målinger!AU28="","",(Målinger!AU28-Målinger!H28)*'Kostnader lønn, utstyr osv.'!$S$39*Målinger!$F$3*(-1))</f>
        <v/>
      </c>
      <c r="W28" s="122" t="str">
        <f>IF(Målinger!AT28="","",(Målinger!AT28-Målinger!G28)*'Kostnader lønn, utstyr osv.'!$S$34*(-1)*Målinger!$F$3)</f>
        <v/>
      </c>
      <c r="X28" s="120"/>
      <c r="Y28" s="120"/>
      <c r="Z28" s="121"/>
      <c r="AA28" s="123"/>
      <c r="AB28" s="122"/>
      <c r="AC28" s="120"/>
      <c r="AD28" s="120"/>
      <c r="AE28" s="121"/>
      <c r="AF28" s="123"/>
      <c r="AG28" s="122"/>
      <c r="AH28" s="120"/>
      <c r="AI28" s="120"/>
      <c r="AJ28" s="121"/>
      <c r="AK28" s="123"/>
      <c r="AL28" s="122"/>
      <c r="AM28" s="120"/>
      <c r="AN28" s="120"/>
      <c r="AO28" s="121"/>
      <c r="AP28" s="123"/>
      <c r="AQ28" s="122"/>
      <c r="AR28" s="120"/>
      <c r="AS28" s="120"/>
      <c r="AT28" s="121"/>
      <c r="AU28" s="123"/>
      <c r="AV28" s="122"/>
      <c r="AW28" s="120"/>
      <c r="AX28" s="120"/>
      <c r="AY28" s="121"/>
      <c r="AZ28" s="123"/>
      <c r="BA28" s="122"/>
      <c r="BB28" s="120"/>
      <c r="BC28" s="120"/>
      <c r="BD28" s="121"/>
      <c r="BE28" s="123"/>
      <c r="BF28" s="122"/>
      <c r="BG28" s="120"/>
      <c r="BH28" s="120"/>
      <c r="BI28" s="121"/>
      <c r="BJ28" s="123"/>
      <c r="BK28" s="122"/>
      <c r="BL28" s="120"/>
      <c r="BM28" s="120"/>
      <c r="BN28" s="121"/>
      <c r="BO28" s="123"/>
      <c r="BP28" s="122"/>
      <c r="BQ28" s="120"/>
      <c r="BR28" s="120"/>
      <c r="BS28" s="121"/>
      <c r="BT28" s="123"/>
      <c r="BU28" s="122"/>
      <c r="BV28" s="120"/>
      <c r="BW28" s="120"/>
      <c r="BX28" s="121"/>
      <c r="BY28" s="123"/>
      <c r="BZ28" s="122"/>
      <c r="CA28" s="120"/>
      <c r="CB28" s="120"/>
      <c r="CC28" s="121"/>
      <c r="CD28" s="123"/>
      <c r="CE28" s="122"/>
      <c r="CF28" s="120"/>
      <c r="CG28" s="120"/>
      <c r="CH28" s="121"/>
      <c r="CI28" s="123"/>
      <c r="CJ28" s="122"/>
      <c r="CK28" s="120"/>
      <c r="CL28" s="120"/>
      <c r="CM28" s="121"/>
      <c r="CN28" s="123"/>
      <c r="CO28" s="122"/>
      <c r="CP28" s="120"/>
      <c r="CQ28" s="120"/>
      <c r="CR28" s="121"/>
      <c r="CS28" s="123"/>
      <c r="CT28" s="122"/>
      <c r="CU28" s="120"/>
      <c r="CV28" s="120"/>
      <c r="CW28" s="121"/>
      <c r="CX28" s="123"/>
      <c r="CY28" s="122"/>
      <c r="CZ28" s="120"/>
      <c r="DA28" s="120"/>
      <c r="DB28" s="121"/>
      <c r="DC28" s="123"/>
      <c r="DD28" s="122"/>
      <c r="DE28" s="120"/>
      <c r="DF28" s="120"/>
      <c r="DG28" s="121"/>
      <c r="DH28" s="123"/>
      <c r="DI28" s="122"/>
      <c r="DJ28" s="120"/>
      <c r="DK28" s="120"/>
      <c r="DL28" s="121"/>
      <c r="DM28" s="123"/>
      <c r="DN28" s="122"/>
      <c r="DO28" s="120"/>
      <c r="DP28" s="120"/>
      <c r="DQ28" s="121"/>
      <c r="DR28" s="123"/>
      <c r="DS28" s="122"/>
      <c r="DT28" s="115">
        <f t="shared" si="0"/>
        <v>0</v>
      </c>
    </row>
    <row r="29" spans="1:124">
      <c r="A29" s="36" t="str">
        <f>IF(Brukerregistrering!C27="","",Brukerregistrering!C27)</f>
        <v/>
      </c>
      <c r="B29" s="22" t="str">
        <f>IF(Brukerregistrering!F27="","",Brukerregistrering!F27)</f>
        <v/>
      </c>
      <c r="C29" s="23" t="str">
        <f>IF(Brukerregistrering!H27="","",Brukerregistrering!H27)</f>
        <v/>
      </c>
      <c r="D29" s="120" t="str">
        <f>IF(Målinger!K29="","",(Målinger!K29-Målinger!$E29)*'Kostnader lønn, utstyr osv.'!$S$25*(-1))</f>
        <v/>
      </c>
      <c r="E29" s="120" t="str">
        <f>IF(AND(Målinger!L29="",Målinger!O29=""),"",(Målinger!L29+Målinger!O29-Målinger!F29)*'Kostnader lønn, utstyr osv.'!$S$20/60*(-1)*Målinger!$F$3)</f>
        <v/>
      </c>
      <c r="F29" s="121" t="str">
        <f>IF(Målinger!K29="","",('kjøring-støtteark'!E32-'kjøring-støtteark'!D32)*'Kostnader lønn, utstyr osv.'!$S$20/60*(-1)*Målinger!$F$3)</f>
        <v/>
      </c>
      <c r="G29" s="123" t="str">
        <f>IF(Målinger!N29="","",(Målinger!N29-Målinger!H29)*'Kostnader lønn, utstyr osv.'!$S$39*Målinger!$F$3*(-1))</f>
        <v/>
      </c>
      <c r="H29" s="122" t="str">
        <f>IF(Målinger!M29="","",(Målinger!M29-Målinger!G29)*'Kostnader lønn, utstyr osv.'!$S$34*(-1)*Målinger!$F$3)</f>
        <v/>
      </c>
      <c r="I29" s="120" t="str">
        <f>IF(Målinger!V29="","",(Målinger!V29-Målinger!$E29)*'Kostnader lønn, utstyr osv.'!$S$25*(-1))</f>
        <v/>
      </c>
      <c r="J29" s="120" t="str">
        <f>IF(AND(Målinger!W29="",Målinger!Z29=""),"",(Målinger!W29+Målinger!Z29-Målinger!F29)*'Kostnader lønn, utstyr osv.'!$S$20/60*(-1)*Målinger!$F$3)</f>
        <v/>
      </c>
      <c r="K29" s="121" t="str">
        <f>IF(Målinger!V29="","",('kjøring-støtteark'!F32-'kjøring-støtteark'!D32)*'Kostnader lønn, utstyr osv.'!$S$20/60*(-1)*Målinger!$F$3)</f>
        <v/>
      </c>
      <c r="L29" s="123" t="str">
        <f>IF(Målinger!Y29="","",(Målinger!Y29-Målinger!H29)*'Kostnader lønn, utstyr osv.'!$S$39*Målinger!$F$3*(-1))</f>
        <v/>
      </c>
      <c r="M29" s="122" t="str">
        <f>IF(Målinger!X29="","",(Målinger!X29-Målinger!G29)*'Kostnader lønn, utstyr osv.'!$S$34*(-1)*Målinger!$F$3)</f>
        <v/>
      </c>
      <c r="N29" s="120" t="str">
        <f>IF(Målinger!AG29="","",(Målinger!AG29-Målinger!$E29)*'Kostnader lønn, utstyr osv.'!$S$25*(-1))</f>
        <v/>
      </c>
      <c r="O29" s="120" t="str">
        <f>IF(AND(Målinger!AH29="",Målinger!AK29=""),"",(Målinger!AH29+Målinger!AK29-Målinger!F29)*'Kostnader lønn, utstyr osv.'!$S$20/60*(-1)*Målinger!$F$3)</f>
        <v/>
      </c>
      <c r="P29" s="121" t="str">
        <f>IF(Målinger!AG29="","",('kjøring-støtteark'!G32-'kjøring-støtteark'!D32)*'Kostnader lønn, utstyr osv.'!$S$20/60*(-1)*Målinger!$F$3)</f>
        <v/>
      </c>
      <c r="Q29" s="123" t="str">
        <f>IF(Målinger!AJ29="","",(Målinger!AJ29-Målinger!H29)*'Kostnader lønn, utstyr osv.'!$S$39*Målinger!$F$3*(-1))</f>
        <v/>
      </c>
      <c r="R29" s="122" t="str">
        <f>IF(Målinger!AI29="","",(Målinger!AI29-Målinger!G29)*'Kostnader lønn, utstyr osv.'!$S$34*(-1)*Målinger!$F$3)</f>
        <v/>
      </c>
      <c r="S29" s="120" t="str">
        <f>IF(Målinger!AR29="","",(Målinger!AR29-Målinger!$E29)*'Kostnader lønn, utstyr osv.'!$S$25*(-1))</f>
        <v/>
      </c>
      <c r="T29" s="120" t="str">
        <f>IF(AND(Målinger!AS29="",Målinger!AV29=""),"",(Målinger!AS29+Målinger!AV29-Målinger!F29)*'Kostnader lønn, utstyr osv.'!$S$20/60*(-1)*Målinger!$F$3)</f>
        <v/>
      </c>
      <c r="U29" s="121" t="str">
        <f>IF(Målinger!AR29="","",('kjøring-støtteark'!H32-'kjøring-støtteark'!D32)*'Kostnader lønn, utstyr osv.'!$S$20/60*(-1)*Målinger!$F$3)</f>
        <v/>
      </c>
      <c r="V29" s="123" t="str">
        <f>IF(Målinger!AU29="","",(Målinger!AU29-Målinger!H29)*'Kostnader lønn, utstyr osv.'!$S$39*Målinger!$F$3*(-1))</f>
        <v/>
      </c>
      <c r="W29" s="122" t="str">
        <f>IF(Målinger!AT29="","",(Målinger!AT29-Målinger!G29)*'Kostnader lønn, utstyr osv.'!$S$34*(-1)*Målinger!$F$3)</f>
        <v/>
      </c>
      <c r="X29" s="120"/>
      <c r="Y29" s="120"/>
      <c r="Z29" s="121"/>
      <c r="AA29" s="123"/>
      <c r="AB29" s="122"/>
      <c r="AC29" s="120"/>
      <c r="AD29" s="120"/>
      <c r="AE29" s="121"/>
      <c r="AF29" s="123"/>
      <c r="AG29" s="122"/>
      <c r="AH29" s="120"/>
      <c r="AI29" s="120"/>
      <c r="AJ29" s="121"/>
      <c r="AK29" s="123"/>
      <c r="AL29" s="122"/>
      <c r="AM29" s="120"/>
      <c r="AN29" s="120"/>
      <c r="AO29" s="121"/>
      <c r="AP29" s="123"/>
      <c r="AQ29" s="122"/>
      <c r="AR29" s="120"/>
      <c r="AS29" s="120"/>
      <c r="AT29" s="121"/>
      <c r="AU29" s="123"/>
      <c r="AV29" s="122"/>
      <c r="AW29" s="120"/>
      <c r="AX29" s="120"/>
      <c r="AY29" s="121"/>
      <c r="AZ29" s="123"/>
      <c r="BA29" s="122"/>
      <c r="BB29" s="120"/>
      <c r="BC29" s="120"/>
      <c r="BD29" s="121"/>
      <c r="BE29" s="123"/>
      <c r="BF29" s="122"/>
      <c r="BG29" s="120"/>
      <c r="BH29" s="120"/>
      <c r="BI29" s="121"/>
      <c r="BJ29" s="123"/>
      <c r="BK29" s="122"/>
      <c r="BL29" s="120"/>
      <c r="BM29" s="120"/>
      <c r="BN29" s="121"/>
      <c r="BO29" s="123"/>
      <c r="BP29" s="122"/>
      <c r="BQ29" s="120"/>
      <c r="BR29" s="120"/>
      <c r="BS29" s="121"/>
      <c r="BT29" s="123"/>
      <c r="BU29" s="122"/>
      <c r="BV29" s="120"/>
      <c r="BW29" s="120"/>
      <c r="BX29" s="121"/>
      <c r="BY29" s="123"/>
      <c r="BZ29" s="122"/>
      <c r="CA29" s="120"/>
      <c r="CB29" s="120"/>
      <c r="CC29" s="121"/>
      <c r="CD29" s="123"/>
      <c r="CE29" s="122"/>
      <c r="CF29" s="120"/>
      <c r="CG29" s="120"/>
      <c r="CH29" s="121"/>
      <c r="CI29" s="123"/>
      <c r="CJ29" s="122"/>
      <c r="CK29" s="120"/>
      <c r="CL29" s="120"/>
      <c r="CM29" s="121"/>
      <c r="CN29" s="123"/>
      <c r="CO29" s="122"/>
      <c r="CP29" s="120"/>
      <c r="CQ29" s="120"/>
      <c r="CR29" s="121"/>
      <c r="CS29" s="123"/>
      <c r="CT29" s="122"/>
      <c r="CU29" s="120"/>
      <c r="CV29" s="120"/>
      <c r="CW29" s="121"/>
      <c r="CX29" s="123"/>
      <c r="CY29" s="122"/>
      <c r="CZ29" s="120"/>
      <c r="DA29" s="120"/>
      <c r="DB29" s="121"/>
      <c r="DC29" s="123"/>
      <c r="DD29" s="122"/>
      <c r="DE29" s="120"/>
      <c r="DF29" s="120"/>
      <c r="DG29" s="121"/>
      <c r="DH29" s="123"/>
      <c r="DI29" s="122"/>
      <c r="DJ29" s="120"/>
      <c r="DK29" s="120"/>
      <c r="DL29" s="121"/>
      <c r="DM29" s="123"/>
      <c r="DN29" s="122"/>
      <c r="DO29" s="120"/>
      <c r="DP29" s="120"/>
      <c r="DQ29" s="121"/>
      <c r="DR29" s="123"/>
      <c r="DS29" s="122"/>
      <c r="DT29" s="115">
        <f t="shared" si="0"/>
        <v>0</v>
      </c>
    </row>
    <row r="30" spans="1:124">
      <c r="A30" s="36" t="str">
        <f>IF(Brukerregistrering!C28="","",Brukerregistrering!C28)</f>
        <v/>
      </c>
      <c r="B30" s="22" t="str">
        <f>IF(Brukerregistrering!F28="","",Brukerregistrering!F28)</f>
        <v/>
      </c>
      <c r="C30" s="23" t="str">
        <f>IF(Brukerregistrering!H28="","",Brukerregistrering!H28)</f>
        <v/>
      </c>
      <c r="D30" s="120" t="str">
        <f>IF(Målinger!K30="","",(Målinger!K30-Målinger!$E30)*'Kostnader lønn, utstyr osv.'!$S$25*(-1))</f>
        <v/>
      </c>
      <c r="E30" s="120" t="str">
        <f>IF(AND(Målinger!L30="",Målinger!O30=""),"",(Målinger!L30+Målinger!O30-Målinger!F30)*'Kostnader lønn, utstyr osv.'!$S$20/60*(-1)*Målinger!$F$3)</f>
        <v/>
      </c>
      <c r="F30" s="121" t="str">
        <f>IF(Målinger!K30="","",('kjøring-støtteark'!E33-'kjøring-støtteark'!D33)*'Kostnader lønn, utstyr osv.'!$S$20/60*(-1)*Målinger!$F$3)</f>
        <v/>
      </c>
      <c r="G30" s="123" t="str">
        <f>IF(Målinger!N30="","",(Målinger!N30-Målinger!H30)*'Kostnader lønn, utstyr osv.'!$S$39*Målinger!$F$3*(-1))</f>
        <v/>
      </c>
      <c r="H30" s="122" t="str">
        <f>IF(Målinger!M30="","",(Målinger!M30-Målinger!G30)*'Kostnader lønn, utstyr osv.'!$S$34*(-1)*Målinger!$F$3)</f>
        <v/>
      </c>
      <c r="I30" s="120" t="str">
        <f>IF(Målinger!V30="","",(Målinger!V30-Målinger!$E30)*'Kostnader lønn, utstyr osv.'!$S$25*(-1))</f>
        <v/>
      </c>
      <c r="J30" s="120" t="str">
        <f>IF(AND(Målinger!W30="",Målinger!Z30=""),"",(Målinger!W30+Målinger!Z30-Målinger!F30)*'Kostnader lønn, utstyr osv.'!$S$20/60*(-1)*Målinger!$F$3)</f>
        <v/>
      </c>
      <c r="K30" s="121" t="str">
        <f>IF(Målinger!V30="","",('kjøring-støtteark'!F33-'kjøring-støtteark'!D33)*'Kostnader lønn, utstyr osv.'!$S$20/60*(-1)*Målinger!$F$3)</f>
        <v/>
      </c>
      <c r="L30" s="123" t="str">
        <f>IF(Målinger!Y30="","",(Målinger!Y30-Målinger!H30)*'Kostnader lønn, utstyr osv.'!$S$39*Målinger!$F$3*(-1))</f>
        <v/>
      </c>
      <c r="M30" s="122" t="str">
        <f>IF(Målinger!X30="","",(Målinger!X30-Målinger!G30)*'Kostnader lønn, utstyr osv.'!$S$34*(-1)*Målinger!$F$3)</f>
        <v/>
      </c>
      <c r="N30" s="120" t="str">
        <f>IF(Målinger!AG30="","",(Målinger!AG30-Målinger!$E30)*'Kostnader lønn, utstyr osv.'!$S$25*(-1))</f>
        <v/>
      </c>
      <c r="O30" s="120" t="str">
        <f>IF(AND(Målinger!AH30="",Målinger!AK30=""),"",(Målinger!AH30+Målinger!AK30-Målinger!F30)*'Kostnader lønn, utstyr osv.'!$S$20/60*(-1)*Målinger!$F$3)</f>
        <v/>
      </c>
      <c r="P30" s="121" t="str">
        <f>IF(Målinger!AG30="","",('kjøring-støtteark'!G33-'kjøring-støtteark'!D33)*'Kostnader lønn, utstyr osv.'!$S$20/60*(-1)*Målinger!$F$3)</f>
        <v/>
      </c>
      <c r="Q30" s="123" t="str">
        <f>IF(Målinger!AJ30="","",(Målinger!AJ30-Målinger!H30)*'Kostnader lønn, utstyr osv.'!$S$39*Målinger!$F$3*(-1))</f>
        <v/>
      </c>
      <c r="R30" s="122" t="str">
        <f>IF(Målinger!AI30="","",(Målinger!AI30-Målinger!G30)*'Kostnader lønn, utstyr osv.'!$S$34*(-1)*Målinger!$F$3)</f>
        <v/>
      </c>
      <c r="S30" s="120" t="str">
        <f>IF(Målinger!AR30="","",(Målinger!AR30-Målinger!$E30)*'Kostnader lønn, utstyr osv.'!$S$25*(-1))</f>
        <v/>
      </c>
      <c r="T30" s="120" t="str">
        <f>IF(AND(Målinger!AS30="",Målinger!AV30=""),"",(Målinger!AS30+Målinger!AV30-Målinger!F30)*'Kostnader lønn, utstyr osv.'!$S$20/60*(-1)*Målinger!$F$3)</f>
        <v/>
      </c>
      <c r="U30" s="121" t="str">
        <f>IF(Målinger!AR30="","",('kjøring-støtteark'!H33-'kjøring-støtteark'!D33)*'Kostnader lønn, utstyr osv.'!$S$20/60*(-1)*Målinger!$F$3)</f>
        <v/>
      </c>
      <c r="V30" s="123" t="str">
        <f>IF(Målinger!AU30="","",(Målinger!AU30-Målinger!H30)*'Kostnader lønn, utstyr osv.'!$S$39*Målinger!$F$3*(-1))</f>
        <v/>
      </c>
      <c r="W30" s="122" t="str">
        <f>IF(Målinger!AT30="","",(Målinger!AT30-Målinger!G30)*'Kostnader lønn, utstyr osv.'!$S$34*(-1)*Målinger!$F$3)</f>
        <v/>
      </c>
      <c r="X30" s="120"/>
      <c r="Y30" s="120"/>
      <c r="Z30" s="121"/>
      <c r="AA30" s="123"/>
      <c r="AB30" s="122"/>
      <c r="AC30" s="120"/>
      <c r="AD30" s="120"/>
      <c r="AE30" s="121"/>
      <c r="AF30" s="123"/>
      <c r="AG30" s="122"/>
      <c r="AH30" s="120"/>
      <c r="AI30" s="120"/>
      <c r="AJ30" s="121"/>
      <c r="AK30" s="123"/>
      <c r="AL30" s="122"/>
      <c r="AM30" s="120"/>
      <c r="AN30" s="120"/>
      <c r="AO30" s="121"/>
      <c r="AP30" s="123"/>
      <c r="AQ30" s="122"/>
      <c r="AR30" s="120"/>
      <c r="AS30" s="120"/>
      <c r="AT30" s="121"/>
      <c r="AU30" s="123"/>
      <c r="AV30" s="122"/>
      <c r="AW30" s="120"/>
      <c r="AX30" s="120"/>
      <c r="AY30" s="121"/>
      <c r="AZ30" s="123"/>
      <c r="BA30" s="122"/>
      <c r="BB30" s="120"/>
      <c r="BC30" s="120"/>
      <c r="BD30" s="121"/>
      <c r="BE30" s="123"/>
      <c r="BF30" s="122"/>
      <c r="BG30" s="120"/>
      <c r="BH30" s="120"/>
      <c r="BI30" s="121"/>
      <c r="BJ30" s="123"/>
      <c r="BK30" s="122"/>
      <c r="BL30" s="120"/>
      <c r="BM30" s="120"/>
      <c r="BN30" s="121"/>
      <c r="BO30" s="123"/>
      <c r="BP30" s="122"/>
      <c r="BQ30" s="120"/>
      <c r="BR30" s="120"/>
      <c r="BS30" s="121"/>
      <c r="BT30" s="123"/>
      <c r="BU30" s="122"/>
      <c r="BV30" s="120"/>
      <c r="BW30" s="120"/>
      <c r="BX30" s="121"/>
      <c r="BY30" s="123"/>
      <c r="BZ30" s="122"/>
      <c r="CA30" s="120"/>
      <c r="CB30" s="120"/>
      <c r="CC30" s="121"/>
      <c r="CD30" s="123"/>
      <c r="CE30" s="122"/>
      <c r="CF30" s="120"/>
      <c r="CG30" s="120"/>
      <c r="CH30" s="121"/>
      <c r="CI30" s="123"/>
      <c r="CJ30" s="122"/>
      <c r="CK30" s="120"/>
      <c r="CL30" s="120"/>
      <c r="CM30" s="121"/>
      <c r="CN30" s="123"/>
      <c r="CO30" s="122"/>
      <c r="CP30" s="120"/>
      <c r="CQ30" s="120"/>
      <c r="CR30" s="121"/>
      <c r="CS30" s="123"/>
      <c r="CT30" s="122"/>
      <c r="CU30" s="120"/>
      <c r="CV30" s="120"/>
      <c r="CW30" s="121"/>
      <c r="CX30" s="123"/>
      <c r="CY30" s="122"/>
      <c r="CZ30" s="120"/>
      <c r="DA30" s="120"/>
      <c r="DB30" s="121"/>
      <c r="DC30" s="123"/>
      <c r="DD30" s="122"/>
      <c r="DE30" s="120"/>
      <c r="DF30" s="120"/>
      <c r="DG30" s="121"/>
      <c r="DH30" s="123"/>
      <c r="DI30" s="122"/>
      <c r="DJ30" s="120"/>
      <c r="DK30" s="120"/>
      <c r="DL30" s="121"/>
      <c r="DM30" s="123"/>
      <c r="DN30" s="122"/>
      <c r="DO30" s="120"/>
      <c r="DP30" s="120"/>
      <c r="DQ30" s="121"/>
      <c r="DR30" s="123"/>
      <c r="DS30" s="122"/>
      <c r="DT30" s="115">
        <f t="shared" si="0"/>
        <v>0</v>
      </c>
    </row>
    <row r="31" spans="1:124">
      <c r="A31" s="36" t="str">
        <f>IF(Brukerregistrering!C29="","",Brukerregistrering!C29)</f>
        <v/>
      </c>
      <c r="B31" s="22" t="str">
        <f>IF(Brukerregistrering!F29="","",Brukerregistrering!F29)</f>
        <v/>
      </c>
      <c r="C31" s="23" t="str">
        <f>IF(Brukerregistrering!H29="","",Brukerregistrering!H29)</f>
        <v/>
      </c>
      <c r="D31" s="120" t="str">
        <f>IF(Målinger!K31="","",(Målinger!K31-Målinger!$E31)*'Kostnader lønn, utstyr osv.'!$S$25*(-1))</f>
        <v/>
      </c>
      <c r="E31" s="120" t="str">
        <f>IF(AND(Målinger!L31="",Målinger!O31=""),"",(Målinger!L31+Målinger!O31-Målinger!F31)*'Kostnader lønn, utstyr osv.'!$S$20/60*(-1)*Målinger!$F$3)</f>
        <v/>
      </c>
      <c r="F31" s="121" t="str">
        <f>IF(Målinger!K31="","",('kjøring-støtteark'!E34-'kjøring-støtteark'!D34)*'Kostnader lønn, utstyr osv.'!$S$20/60*(-1)*Målinger!$F$3)</f>
        <v/>
      </c>
      <c r="G31" s="123" t="str">
        <f>IF(Målinger!N31="","",(Målinger!N31-Målinger!H31)*'Kostnader lønn, utstyr osv.'!$S$39*Målinger!$F$3*(-1))</f>
        <v/>
      </c>
      <c r="H31" s="122" t="str">
        <f>IF(Målinger!M31="","",(Målinger!M31-Målinger!G31)*'Kostnader lønn, utstyr osv.'!$S$34*(-1)*Målinger!$F$3)</f>
        <v/>
      </c>
      <c r="I31" s="120" t="str">
        <f>IF(Målinger!V31="","",(Målinger!V31-Målinger!$E31)*'Kostnader lønn, utstyr osv.'!$S$25*(-1))</f>
        <v/>
      </c>
      <c r="J31" s="120" t="str">
        <f>IF(AND(Målinger!W31="",Målinger!Z31=""),"",(Målinger!W31+Målinger!Z31-Målinger!F31)*'Kostnader lønn, utstyr osv.'!$S$20/60*(-1)*Målinger!$F$3)</f>
        <v/>
      </c>
      <c r="K31" s="121" t="str">
        <f>IF(Målinger!V31="","",('kjøring-støtteark'!F34-'kjøring-støtteark'!D34)*'Kostnader lønn, utstyr osv.'!$S$20/60*(-1)*Målinger!$F$3)</f>
        <v/>
      </c>
      <c r="L31" s="123" t="str">
        <f>IF(Målinger!Y31="","",(Målinger!Y31-Målinger!H31)*'Kostnader lønn, utstyr osv.'!$S$39*Målinger!$F$3*(-1))</f>
        <v/>
      </c>
      <c r="M31" s="122" t="str">
        <f>IF(Målinger!X31="","",(Målinger!X31-Målinger!G31)*'Kostnader lønn, utstyr osv.'!$S$34*(-1)*Målinger!$F$3)</f>
        <v/>
      </c>
      <c r="N31" s="120" t="str">
        <f>IF(Målinger!AG31="","",(Målinger!AG31-Målinger!$E31)*'Kostnader lønn, utstyr osv.'!$S$25*(-1))</f>
        <v/>
      </c>
      <c r="O31" s="120" t="str">
        <f>IF(AND(Målinger!AH31="",Målinger!AK31=""),"",(Målinger!AH31+Målinger!AK31-Målinger!F31)*'Kostnader lønn, utstyr osv.'!$S$20/60*(-1)*Målinger!$F$3)</f>
        <v/>
      </c>
      <c r="P31" s="121" t="str">
        <f>IF(Målinger!AG31="","",('kjøring-støtteark'!G34-'kjøring-støtteark'!D34)*'Kostnader lønn, utstyr osv.'!$S$20/60*(-1)*Målinger!$F$3)</f>
        <v/>
      </c>
      <c r="Q31" s="123" t="str">
        <f>IF(Målinger!AJ31="","",(Målinger!AJ31-Målinger!H31)*'Kostnader lønn, utstyr osv.'!$S$39*Målinger!$F$3*(-1))</f>
        <v/>
      </c>
      <c r="R31" s="122" t="str">
        <f>IF(Målinger!AI31="","",(Målinger!AI31-Målinger!G31)*'Kostnader lønn, utstyr osv.'!$S$34*(-1)*Målinger!$F$3)</f>
        <v/>
      </c>
      <c r="S31" s="120" t="str">
        <f>IF(Målinger!AR31="","",(Målinger!AR31-Målinger!$E31)*'Kostnader lønn, utstyr osv.'!$S$25*(-1))</f>
        <v/>
      </c>
      <c r="T31" s="120" t="str">
        <f>IF(AND(Målinger!AS31="",Målinger!AV31=""),"",(Målinger!AS31+Målinger!AV31-Målinger!F31)*'Kostnader lønn, utstyr osv.'!$S$20/60*(-1)*Målinger!$F$3)</f>
        <v/>
      </c>
      <c r="U31" s="121" t="str">
        <f>IF(Målinger!AR31="","",('kjøring-støtteark'!H34-'kjøring-støtteark'!D34)*'Kostnader lønn, utstyr osv.'!$S$20/60*(-1)*Målinger!$F$3)</f>
        <v/>
      </c>
      <c r="V31" s="123" t="str">
        <f>IF(Målinger!AU31="","",(Målinger!AU31-Målinger!H31)*'Kostnader lønn, utstyr osv.'!$S$39*Målinger!$F$3*(-1))</f>
        <v/>
      </c>
      <c r="W31" s="122" t="str">
        <f>IF(Målinger!AT31="","",(Målinger!AT31-Målinger!G31)*'Kostnader lønn, utstyr osv.'!$S$34*(-1)*Målinger!$F$3)</f>
        <v/>
      </c>
      <c r="X31" s="120"/>
      <c r="Y31" s="120"/>
      <c r="Z31" s="121"/>
      <c r="AA31" s="123"/>
      <c r="AB31" s="122"/>
      <c r="AC31" s="120"/>
      <c r="AD31" s="120"/>
      <c r="AE31" s="121"/>
      <c r="AF31" s="123"/>
      <c r="AG31" s="122"/>
      <c r="AH31" s="120"/>
      <c r="AI31" s="120"/>
      <c r="AJ31" s="121"/>
      <c r="AK31" s="123"/>
      <c r="AL31" s="122"/>
      <c r="AM31" s="120"/>
      <c r="AN31" s="120"/>
      <c r="AO31" s="121"/>
      <c r="AP31" s="123"/>
      <c r="AQ31" s="122"/>
      <c r="AR31" s="120"/>
      <c r="AS31" s="120"/>
      <c r="AT31" s="121"/>
      <c r="AU31" s="123"/>
      <c r="AV31" s="122"/>
      <c r="AW31" s="120"/>
      <c r="AX31" s="120"/>
      <c r="AY31" s="121"/>
      <c r="AZ31" s="123"/>
      <c r="BA31" s="122"/>
      <c r="BB31" s="120"/>
      <c r="BC31" s="120"/>
      <c r="BD31" s="121"/>
      <c r="BE31" s="123"/>
      <c r="BF31" s="122"/>
      <c r="BG31" s="120"/>
      <c r="BH31" s="120"/>
      <c r="BI31" s="121"/>
      <c r="BJ31" s="123"/>
      <c r="BK31" s="122"/>
      <c r="BL31" s="120"/>
      <c r="BM31" s="120"/>
      <c r="BN31" s="121"/>
      <c r="BO31" s="123"/>
      <c r="BP31" s="122"/>
      <c r="BQ31" s="120"/>
      <c r="BR31" s="120"/>
      <c r="BS31" s="121"/>
      <c r="BT31" s="123"/>
      <c r="BU31" s="122"/>
      <c r="BV31" s="120"/>
      <c r="BW31" s="120"/>
      <c r="BX31" s="121"/>
      <c r="BY31" s="123"/>
      <c r="BZ31" s="122"/>
      <c r="CA31" s="120"/>
      <c r="CB31" s="120"/>
      <c r="CC31" s="121"/>
      <c r="CD31" s="123"/>
      <c r="CE31" s="122"/>
      <c r="CF31" s="120"/>
      <c r="CG31" s="120"/>
      <c r="CH31" s="121"/>
      <c r="CI31" s="123"/>
      <c r="CJ31" s="122"/>
      <c r="CK31" s="120"/>
      <c r="CL31" s="120"/>
      <c r="CM31" s="121"/>
      <c r="CN31" s="123"/>
      <c r="CO31" s="122"/>
      <c r="CP31" s="120"/>
      <c r="CQ31" s="120"/>
      <c r="CR31" s="121"/>
      <c r="CS31" s="123"/>
      <c r="CT31" s="122"/>
      <c r="CU31" s="120"/>
      <c r="CV31" s="120"/>
      <c r="CW31" s="121"/>
      <c r="CX31" s="123"/>
      <c r="CY31" s="122"/>
      <c r="CZ31" s="120"/>
      <c r="DA31" s="120"/>
      <c r="DB31" s="121"/>
      <c r="DC31" s="123"/>
      <c r="DD31" s="122"/>
      <c r="DE31" s="120"/>
      <c r="DF31" s="120"/>
      <c r="DG31" s="121"/>
      <c r="DH31" s="123"/>
      <c r="DI31" s="122"/>
      <c r="DJ31" s="120"/>
      <c r="DK31" s="120"/>
      <c r="DL31" s="121"/>
      <c r="DM31" s="123"/>
      <c r="DN31" s="122"/>
      <c r="DO31" s="120"/>
      <c r="DP31" s="120"/>
      <c r="DQ31" s="121"/>
      <c r="DR31" s="123"/>
      <c r="DS31" s="122"/>
      <c r="DT31" s="115">
        <f t="shared" si="0"/>
        <v>0</v>
      </c>
    </row>
    <row r="32" spans="1:124">
      <c r="A32" s="36" t="str">
        <f>IF(Brukerregistrering!C30="","",Brukerregistrering!C30)</f>
        <v/>
      </c>
      <c r="B32" s="22" t="str">
        <f>IF(Brukerregistrering!F30="","",Brukerregistrering!F30)</f>
        <v/>
      </c>
      <c r="C32" s="23" t="str">
        <f>IF(Brukerregistrering!H30="","",Brukerregistrering!H30)</f>
        <v/>
      </c>
      <c r="D32" s="120" t="str">
        <f>IF(Målinger!K32="","",(Målinger!K32-Målinger!$E32)*'Kostnader lønn, utstyr osv.'!$S$25*(-1))</f>
        <v/>
      </c>
      <c r="E32" s="120" t="str">
        <f>IF(AND(Målinger!L32="",Målinger!O32=""),"",(Målinger!L32+Målinger!O32-Målinger!F32)*'Kostnader lønn, utstyr osv.'!$S$20/60*(-1)*Målinger!$F$3)</f>
        <v/>
      </c>
      <c r="F32" s="121" t="str">
        <f>IF(Målinger!K32="","",('kjøring-støtteark'!E35-'kjøring-støtteark'!D35)*'Kostnader lønn, utstyr osv.'!$S$20/60*(-1)*Målinger!$F$3)</f>
        <v/>
      </c>
      <c r="G32" s="123" t="str">
        <f>IF(Målinger!N32="","",(Målinger!N32-Målinger!H32)*'Kostnader lønn, utstyr osv.'!$S$39*Målinger!$F$3*(-1))</f>
        <v/>
      </c>
      <c r="H32" s="122" t="str">
        <f>IF(Målinger!M32="","",(Målinger!M32-Målinger!G32)*'Kostnader lønn, utstyr osv.'!$S$34*(-1)*Målinger!$F$3)</f>
        <v/>
      </c>
      <c r="I32" s="120" t="str">
        <f>IF(Målinger!V32="","",(Målinger!V32-Målinger!$E32)*'Kostnader lønn, utstyr osv.'!$S$25*(-1))</f>
        <v/>
      </c>
      <c r="J32" s="120" t="str">
        <f>IF(AND(Målinger!W32="",Målinger!Z32=""),"",(Målinger!W32+Målinger!Z32-Målinger!F32)*'Kostnader lønn, utstyr osv.'!$S$20/60*(-1)*Målinger!$F$3)</f>
        <v/>
      </c>
      <c r="K32" s="121" t="str">
        <f>IF(Målinger!V32="","",('kjøring-støtteark'!F35-'kjøring-støtteark'!D35)*'Kostnader lønn, utstyr osv.'!$S$20/60*(-1)*Målinger!$F$3)</f>
        <v/>
      </c>
      <c r="L32" s="123" t="str">
        <f>IF(Målinger!Y32="","",(Målinger!Y32-Målinger!H32)*'Kostnader lønn, utstyr osv.'!$S$39*Målinger!$F$3*(-1))</f>
        <v/>
      </c>
      <c r="M32" s="122" t="str">
        <f>IF(Målinger!X32="","",(Målinger!X32-Målinger!G32)*'Kostnader lønn, utstyr osv.'!$S$34*(-1)*Målinger!$F$3)</f>
        <v/>
      </c>
      <c r="N32" s="120" t="str">
        <f>IF(Målinger!AG32="","",(Målinger!AG32-Målinger!$E32)*'Kostnader lønn, utstyr osv.'!$S$25*(-1))</f>
        <v/>
      </c>
      <c r="O32" s="120" t="str">
        <f>IF(AND(Målinger!AH32="",Målinger!AK32=""),"",(Målinger!AH32+Målinger!AK32-Målinger!F32)*'Kostnader lønn, utstyr osv.'!$S$20/60*(-1)*Målinger!$F$3)</f>
        <v/>
      </c>
      <c r="P32" s="121" t="str">
        <f>IF(Målinger!AG32="","",('kjøring-støtteark'!G35-'kjøring-støtteark'!D35)*'Kostnader lønn, utstyr osv.'!$S$20/60*(-1)*Målinger!$F$3)</f>
        <v/>
      </c>
      <c r="Q32" s="123" t="str">
        <f>IF(Målinger!AJ32="","",(Målinger!AJ32-Målinger!H32)*'Kostnader lønn, utstyr osv.'!$S$39*Målinger!$F$3*(-1))</f>
        <v/>
      </c>
      <c r="R32" s="122" t="str">
        <f>IF(Målinger!AI32="","",(Målinger!AI32-Målinger!G32)*'Kostnader lønn, utstyr osv.'!$S$34*(-1)*Målinger!$F$3)</f>
        <v/>
      </c>
      <c r="S32" s="120" t="str">
        <f>IF(Målinger!AR32="","",(Målinger!AR32-Målinger!$E32)*'Kostnader lønn, utstyr osv.'!$S$25*(-1))</f>
        <v/>
      </c>
      <c r="T32" s="120" t="str">
        <f>IF(AND(Målinger!AS32="",Målinger!AV32=""),"",(Målinger!AS32+Målinger!AV32-Målinger!F32)*'Kostnader lønn, utstyr osv.'!$S$20/60*(-1)*Målinger!$F$3)</f>
        <v/>
      </c>
      <c r="U32" s="121" t="str">
        <f>IF(Målinger!AR32="","",('kjøring-støtteark'!H35-'kjøring-støtteark'!D35)*'Kostnader lønn, utstyr osv.'!$S$20/60*(-1)*Målinger!$F$3)</f>
        <v/>
      </c>
      <c r="V32" s="123" t="str">
        <f>IF(Målinger!AU32="","",(Målinger!AU32-Målinger!H32)*'Kostnader lønn, utstyr osv.'!$S$39*Målinger!$F$3*(-1))</f>
        <v/>
      </c>
      <c r="W32" s="122" t="str">
        <f>IF(Målinger!AT32="","",(Målinger!AT32-Målinger!G32)*'Kostnader lønn, utstyr osv.'!$S$34*(-1)*Målinger!$F$3)</f>
        <v/>
      </c>
      <c r="X32" s="120"/>
      <c r="Y32" s="120"/>
      <c r="Z32" s="121"/>
      <c r="AA32" s="123"/>
      <c r="AB32" s="122"/>
      <c r="AC32" s="120"/>
      <c r="AD32" s="120"/>
      <c r="AE32" s="121"/>
      <c r="AF32" s="123"/>
      <c r="AG32" s="122"/>
      <c r="AH32" s="120"/>
      <c r="AI32" s="120"/>
      <c r="AJ32" s="121"/>
      <c r="AK32" s="123"/>
      <c r="AL32" s="122"/>
      <c r="AM32" s="120"/>
      <c r="AN32" s="120"/>
      <c r="AO32" s="121"/>
      <c r="AP32" s="123"/>
      <c r="AQ32" s="122"/>
      <c r="AR32" s="120"/>
      <c r="AS32" s="120"/>
      <c r="AT32" s="121"/>
      <c r="AU32" s="123"/>
      <c r="AV32" s="122"/>
      <c r="AW32" s="120"/>
      <c r="AX32" s="120"/>
      <c r="AY32" s="121"/>
      <c r="AZ32" s="123"/>
      <c r="BA32" s="122"/>
      <c r="BB32" s="120"/>
      <c r="BC32" s="120"/>
      <c r="BD32" s="121"/>
      <c r="BE32" s="123"/>
      <c r="BF32" s="122"/>
      <c r="BG32" s="120"/>
      <c r="BH32" s="120"/>
      <c r="BI32" s="121"/>
      <c r="BJ32" s="123"/>
      <c r="BK32" s="122"/>
      <c r="BL32" s="120"/>
      <c r="BM32" s="120"/>
      <c r="BN32" s="121"/>
      <c r="BO32" s="123"/>
      <c r="BP32" s="122"/>
      <c r="BQ32" s="120"/>
      <c r="BR32" s="120"/>
      <c r="BS32" s="121"/>
      <c r="BT32" s="123"/>
      <c r="BU32" s="122"/>
      <c r="BV32" s="120"/>
      <c r="BW32" s="120"/>
      <c r="BX32" s="121"/>
      <c r="BY32" s="123"/>
      <c r="BZ32" s="122"/>
      <c r="CA32" s="120"/>
      <c r="CB32" s="120"/>
      <c r="CC32" s="121"/>
      <c r="CD32" s="123"/>
      <c r="CE32" s="122"/>
      <c r="CF32" s="120"/>
      <c r="CG32" s="120"/>
      <c r="CH32" s="121"/>
      <c r="CI32" s="123"/>
      <c r="CJ32" s="122"/>
      <c r="CK32" s="120"/>
      <c r="CL32" s="120"/>
      <c r="CM32" s="121"/>
      <c r="CN32" s="123"/>
      <c r="CO32" s="122"/>
      <c r="CP32" s="120"/>
      <c r="CQ32" s="120"/>
      <c r="CR32" s="121"/>
      <c r="CS32" s="123"/>
      <c r="CT32" s="122"/>
      <c r="CU32" s="120"/>
      <c r="CV32" s="120"/>
      <c r="CW32" s="121"/>
      <c r="CX32" s="123"/>
      <c r="CY32" s="122"/>
      <c r="CZ32" s="120"/>
      <c r="DA32" s="120"/>
      <c r="DB32" s="121"/>
      <c r="DC32" s="123"/>
      <c r="DD32" s="122"/>
      <c r="DE32" s="120"/>
      <c r="DF32" s="120"/>
      <c r="DG32" s="121"/>
      <c r="DH32" s="123"/>
      <c r="DI32" s="122"/>
      <c r="DJ32" s="120"/>
      <c r="DK32" s="120"/>
      <c r="DL32" s="121"/>
      <c r="DM32" s="123"/>
      <c r="DN32" s="122"/>
      <c r="DO32" s="120"/>
      <c r="DP32" s="120"/>
      <c r="DQ32" s="121"/>
      <c r="DR32" s="123"/>
      <c r="DS32" s="122"/>
      <c r="DT32" s="115">
        <f t="shared" si="0"/>
        <v>0</v>
      </c>
    </row>
    <row r="33" spans="1:124">
      <c r="A33" s="36" t="str">
        <f>IF(Brukerregistrering!C31="","",Brukerregistrering!C31)</f>
        <v/>
      </c>
      <c r="B33" s="22" t="str">
        <f>IF(Brukerregistrering!F31="","",Brukerregistrering!F31)</f>
        <v/>
      </c>
      <c r="C33" s="23" t="str">
        <f>IF(Brukerregistrering!H31="","",Brukerregistrering!H31)</f>
        <v/>
      </c>
      <c r="D33" s="120" t="str">
        <f>IF(Målinger!K33="","",(Målinger!K33-Målinger!$E33)*'Kostnader lønn, utstyr osv.'!$S$25*(-1))</f>
        <v/>
      </c>
      <c r="E33" s="120" t="str">
        <f>IF(AND(Målinger!L33="",Målinger!O33=""),"",(Målinger!L33+Målinger!O33-Målinger!F33)*'Kostnader lønn, utstyr osv.'!$S$20/60*(-1)*Målinger!$F$3)</f>
        <v/>
      </c>
      <c r="F33" s="121" t="str">
        <f>IF(Målinger!K33="","",('kjøring-støtteark'!E36-'kjøring-støtteark'!D36)*'Kostnader lønn, utstyr osv.'!$S$20/60*(-1)*Målinger!$F$3)</f>
        <v/>
      </c>
      <c r="G33" s="123" t="str">
        <f>IF(Målinger!N33="","",(Målinger!N33-Målinger!H33)*'Kostnader lønn, utstyr osv.'!$S$39*Målinger!$F$3*(-1))</f>
        <v/>
      </c>
      <c r="H33" s="122" t="str">
        <f>IF(Målinger!M33="","",(Målinger!M33-Målinger!G33)*'Kostnader lønn, utstyr osv.'!$S$34*(-1)*Målinger!$F$3)</f>
        <v/>
      </c>
      <c r="I33" s="120" t="str">
        <f>IF(Målinger!V33="","",(Målinger!V33-Målinger!$E33)*'Kostnader lønn, utstyr osv.'!$S$25*(-1))</f>
        <v/>
      </c>
      <c r="J33" s="120" t="str">
        <f>IF(AND(Målinger!W33="",Målinger!Z33=""),"",(Målinger!W33+Målinger!Z33-Målinger!F33)*'Kostnader lønn, utstyr osv.'!$S$20/60*(-1)*Målinger!$F$3)</f>
        <v/>
      </c>
      <c r="K33" s="121" t="str">
        <f>IF(Målinger!V33="","",('kjøring-støtteark'!F36-'kjøring-støtteark'!D36)*'Kostnader lønn, utstyr osv.'!$S$20/60*(-1)*Målinger!$F$3)</f>
        <v/>
      </c>
      <c r="L33" s="123" t="str">
        <f>IF(Målinger!Y33="","",(Målinger!Y33-Målinger!H33)*'Kostnader lønn, utstyr osv.'!$S$39*Målinger!$F$3*(-1))</f>
        <v/>
      </c>
      <c r="M33" s="122" t="str">
        <f>IF(Målinger!X33="","",(Målinger!X33-Målinger!G33)*'Kostnader lønn, utstyr osv.'!$S$34*(-1)*Målinger!$F$3)</f>
        <v/>
      </c>
      <c r="N33" s="120" t="str">
        <f>IF(Målinger!AG33="","",(Målinger!AG33-Målinger!$E33)*'Kostnader lønn, utstyr osv.'!$S$25*(-1))</f>
        <v/>
      </c>
      <c r="O33" s="120" t="str">
        <f>IF(AND(Målinger!AH33="",Målinger!AK33=""),"",(Målinger!AH33+Målinger!AK33-Målinger!F33)*'Kostnader lønn, utstyr osv.'!$S$20/60*(-1)*Målinger!$F$3)</f>
        <v/>
      </c>
      <c r="P33" s="121" t="str">
        <f>IF(Målinger!AG33="","",('kjøring-støtteark'!G36-'kjøring-støtteark'!D36)*'Kostnader lønn, utstyr osv.'!$S$20/60*(-1)*Målinger!$F$3)</f>
        <v/>
      </c>
      <c r="Q33" s="123" t="str">
        <f>IF(Målinger!AJ33="","",(Målinger!AJ33-Målinger!H33)*'Kostnader lønn, utstyr osv.'!$S$39*Målinger!$F$3*(-1))</f>
        <v/>
      </c>
      <c r="R33" s="122" t="str">
        <f>IF(Målinger!AI33="","",(Målinger!AI33-Målinger!G33)*'Kostnader lønn, utstyr osv.'!$S$34*(-1)*Målinger!$F$3)</f>
        <v/>
      </c>
      <c r="S33" s="120" t="str">
        <f>IF(Målinger!AR33="","",(Målinger!AR33-Målinger!$E33)*'Kostnader lønn, utstyr osv.'!$S$25*(-1))</f>
        <v/>
      </c>
      <c r="T33" s="120" t="str">
        <f>IF(AND(Målinger!AS33="",Målinger!AV33=""),"",(Målinger!AS33+Målinger!AV33-Målinger!F33)*'Kostnader lønn, utstyr osv.'!$S$20/60*(-1)*Målinger!$F$3)</f>
        <v/>
      </c>
      <c r="U33" s="121" t="str">
        <f>IF(Målinger!AR33="","",('kjøring-støtteark'!H36-'kjøring-støtteark'!D36)*'Kostnader lønn, utstyr osv.'!$S$20/60*(-1)*Målinger!$F$3)</f>
        <v/>
      </c>
      <c r="V33" s="123" t="str">
        <f>IF(Målinger!AU33="","",(Målinger!AU33-Målinger!H33)*'Kostnader lønn, utstyr osv.'!$S$39*Målinger!$F$3*(-1))</f>
        <v/>
      </c>
      <c r="W33" s="122" t="str">
        <f>IF(Målinger!AT33="","",(Målinger!AT33-Målinger!G33)*'Kostnader lønn, utstyr osv.'!$S$34*(-1)*Målinger!$F$3)</f>
        <v/>
      </c>
      <c r="X33" s="120"/>
      <c r="Y33" s="120"/>
      <c r="Z33" s="121"/>
      <c r="AA33" s="123"/>
      <c r="AB33" s="122"/>
      <c r="AC33" s="120"/>
      <c r="AD33" s="120"/>
      <c r="AE33" s="121"/>
      <c r="AF33" s="123"/>
      <c r="AG33" s="122"/>
      <c r="AH33" s="120"/>
      <c r="AI33" s="120"/>
      <c r="AJ33" s="121"/>
      <c r="AK33" s="123"/>
      <c r="AL33" s="122"/>
      <c r="AM33" s="120"/>
      <c r="AN33" s="120"/>
      <c r="AO33" s="121"/>
      <c r="AP33" s="123"/>
      <c r="AQ33" s="122"/>
      <c r="AR33" s="120"/>
      <c r="AS33" s="120"/>
      <c r="AT33" s="121"/>
      <c r="AU33" s="123"/>
      <c r="AV33" s="122"/>
      <c r="AW33" s="120"/>
      <c r="AX33" s="120"/>
      <c r="AY33" s="121"/>
      <c r="AZ33" s="123"/>
      <c r="BA33" s="122"/>
      <c r="BB33" s="120"/>
      <c r="BC33" s="120"/>
      <c r="BD33" s="121"/>
      <c r="BE33" s="123"/>
      <c r="BF33" s="122"/>
      <c r="BG33" s="120"/>
      <c r="BH33" s="120"/>
      <c r="BI33" s="121"/>
      <c r="BJ33" s="123"/>
      <c r="BK33" s="122"/>
      <c r="BL33" s="120"/>
      <c r="BM33" s="120"/>
      <c r="BN33" s="121"/>
      <c r="BO33" s="123"/>
      <c r="BP33" s="122"/>
      <c r="BQ33" s="120"/>
      <c r="BR33" s="120"/>
      <c r="BS33" s="121"/>
      <c r="BT33" s="123"/>
      <c r="BU33" s="122"/>
      <c r="BV33" s="120"/>
      <c r="BW33" s="120"/>
      <c r="BX33" s="121"/>
      <c r="BY33" s="123"/>
      <c r="BZ33" s="122"/>
      <c r="CA33" s="120"/>
      <c r="CB33" s="120"/>
      <c r="CC33" s="121"/>
      <c r="CD33" s="123"/>
      <c r="CE33" s="122"/>
      <c r="CF33" s="120"/>
      <c r="CG33" s="120"/>
      <c r="CH33" s="121"/>
      <c r="CI33" s="123"/>
      <c r="CJ33" s="122"/>
      <c r="CK33" s="120"/>
      <c r="CL33" s="120"/>
      <c r="CM33" s="121"/>
      <c r="CN33" s="123"/>
      <c r="CO33" s="122"/>
      <c r="CP33" s="120"/>
      <c r="CQ33" s="120"/>
      <c r="CR33" s="121"/>
      <c r="CS33" s="123"/>
      <c r="CT33" s="122"/>
      <c r="CU33" s="120"/>
      <c r="CV33" s="120"/>
      <c r="CW33" s="121"/>
      <c r="CX33" s="123"/>
      <c r="CY33" s="122"/>
      <c r="CZ33" s="120"/>
      <c r="DA33" s="120"/>
      <c r="DB33" s="121"/>
      <c r="DC33" s="123"/>
      <c r="DD33" s="122"/>
      <c r="DE33" s="120"/>
      <c r="DF33" s="120"/>
      <c r="DG33" s="121"/>
      <c r="DH33" s="123"/>
      <c r="DI33" s="122"/>
      <c r="DJ33" s="120"/>
      <c r="DK33" s="120"/>
      <c r="DL33" s="121"/>
      <c r="DM33" s="123"/>
      <c r="DN33" s="122"/>
      <c r="DO33" s="120"/>
      <c r="DP33" s="120"/>
      <c r="DQ33" s="121"/>
      <c r="DR33" s="123"/>
      <c r="DS33" s="122"/>
      <c r="DT33" s="115">
        <f t="shared" si="0"/>
        <v>0</v>
      </c>
    </row>
    <row r="34" spans="1:124">
      <c r="A34" s="36" t="str">
        <f>IF(Brukerregistrering!C32="","",Brukerregistrering!C32)</f>
        <v/>
      </c>
      <c r="B34" s="22" t="str">
        <f>IF(Brukerregistrering!F32="","",Brukerregistrering!F32)</f>
        <v/>
      </c>
      <c r="C34" s="23" t="str">
        <f>IF(Brukerregistrering!H32="","",Brukerregistrering!H32)</f>
        <v/>
      </c>
      <c r="D34" s="120" t="str">
        <f>IF(Målinger!K34="","",(Målinger!K34-Målinger!$E34)*'Kostnader lønn, utstyr osv.'!$S$25*(-1))</f>
        <v/>
      </c>
      <c r="E34" s="120" t="str">
        <f>IF(AND(Målinger!L34="",Målinger!O34=""),"",(Målinger!L34+Målinger!O34-Målinger!F34)*'Kostnader lønn, utstyr osv.'!$S$20/60*(-1)*Målinger!$F$3)</f>
        <v/>
      </c>
      <c r="F34" s="121" t="str">
        <f>IF(Målinger!K34="","",('kjøring-støtteark'!E37-'kjøring-støtteark'!D37)*'Kostnader lønn, utstyr osv.'!$S$20/60*(-1)*Målinger!$F$3)</f>
        <v/>
      </c>
      <c r="G34" s="123" t="str">
        <f>IF(Målinger!N34="","",(Målinger!N34-Målinger!H34)*'Kostnader lønn, utstyr osv.'!$S$39*Målinger!$F$3*(-1))</f>
        <v/>
      </c>
      <c r="H34" s="122" t="str">
        <f>IF(Målinger!M34="","",(Målinger!M34-Målinger!G34)*'Kostnader lønn, utstyr osv.'!$S$34*(-1)*Målinger!$F$3)</f>
        <v/>
      </c>
      <c r="I34" s="120" t="str">
        <f>IF(Målinger!V34="","",(Målinger!V34-Målinger!$E34)*'Kostnader lønn, utstyr osv.'!$S$25*(-1))</f>
        <v/>
      </c>
      <c r="J34" s="120" t="str">
        <f>IF(AND(Målinger!W34="",Målinger!Z34=""),"",(Målinger!W34+Målinger!Z34-Målinger!F34)*'Kostnader lønn, utstyr osv.'!$S$20/60*(-1)*Målinger!$F$3)</f>
        <v/>
      </c>
      <c r="K34" s="121" t="str">
        <f>IF(Målinger!V34="","",('kjøring-støtteark'!F37-'kjøring-støtteark'!D37)*'Kostnader lønn, utstyr osv.'!$S$20/60*(-1)*Målinger!$F$3)</f>
        <v/>
      </c>
      <c r="L34" s="123" t="str">
        <f>IF(Målinger!Y34="","",(Målinger!Y34-Målinger!H34)*'Kostnader lønn, utstyr osv.'!$S$39*Målinger!$F$3*(-1))</f>
        <v/>
      </c>
      <c r="M34" s="122" t="str">
        <f>IF(Målinger!X34="","",(Målinger!X34-Målinger!G34)*'Kostnader lønn, utstyr osv.'!$S$34*(-1)*Målinger!$F$3)</f>
        <v/>
      </c>
      <c r="N34" s="120" t="str">
        <f>IF(Målinger!AG34="","",(Målinger!AG34-Målinger!$E34)*'Kostnader lønn, utstyr osv.'!$S$25*(-1))</f>
        <v/>
      </c>
      <c r="O34" s="120" t="str">
        <f>IF(AND(Målinger!AH34="",Målinger!AK34=""),"",(Målinger!AH34+Målinger!AK34-Målinger!F34)*'Kostnader lønn, utstyr osv.'!$S$20/60*(-1)*Målinger!$F$3)</f>
        <v/>
      </c>
      <c r="P34" s="121" t="str">
        <f>IF(Målinger!AG34="","",('kjøring-støtteark'!G37-'kjøring-støtteark'!D37)*'Kostnader lønn, utstyr osv.'!$S$20/60*(-1)*Målinger!$F$3)</f>
        <v/>
      </c>
      <c r="Q34" s="123" t="str">
        <f>IF(Målinger!AJ34="","",(Målinger!AJ34-Målinger!H34)*'Kostnader lønn, utstyr osv.'!$S$39*Målinger!$F$3*(-1))</f>
        <v/>
      </c>
      <c r="R34" s="122" t="str">
        <f>IF(Målinger!AI34="","",(Målinger!AI34-Målinger!G34)*'Kostnader lønn, utstyr osv.'!$S$34*(-1)*Målinger!$F$3)</f>
        <v/>
      </c>
      <c r="S34" s="120" t="str">
        <f>IF(Målinger!AR34="","",(Målinger!AR34-Målinger!$E34)*'Kostnader lønn, utstyr osv.'!$S$25*(-1))</f>
        <v/>
      </c>
      <c r="T34" s="120" t="str">
        <f>IF(AND(Målinger!AS34="",Målinger!AV34=""),"",(Målinger!AS34+Målinger!AV34-Målinger!F34)*'Kostnader lønn, utstyr osv.'!$S$20/60*(-1)*Målinger!$F$3)</f>
        <v/>
      </c>
      <c r="U34" s="121" t="str">
        <f>IF(Målinger!AR34="","",('kjøring-støtteark'!H37-'kjøring-støtteark'!D37)*'Kostnader lønn, utstyr osv.'!$S$20/60*(-1)*Målinger!$F$3)</f>
        <v/>
      </c>
      <c r="V34" s="123" t="str">
        <f>IF(Målinger!AU34="","",(Målinger!AU34-Målinger!H34)*'Kostnader lønn, utstyr osv.'!$S$39*Målinger!$F$3*(-1))</f>
        <v/>
      </c>
      <c r="W34" s="122" t="str">
        <f>IF(Målinger!AT34="","",(Målinger!AT34-Målinger!G34)*'Kostnader lønn, utstyr osv.'!$S$34*(-1)*Målinger!$F$3)</f>
        <v/>
      </c>
      <c r="X34" s="120"/>
      <c r="Y34" s="120"/>
      <c r="Z34" s="121"/>
      <c r="AA34" s="123"/>
      <c r="AB34" s="122"/>
      <c r="AC34" s="120"/>
      <c r="AD34" s="120"/>
      <c r="AE34" s="121"/>
      <c r="AF34" s="123"/>
      <c r="AG34" s="122"/>
      <c r="AH34" s="120"/>
      <c r="AI34" s="120"/>
      <c r="AJ34" s="121"/>
      <c r="AK34" s="123"/>
      <c r="AL34" s="122"/>
      <c r="AM34" s="120"/>
      <c r="AN34" s="120"/>
      <c r="AO34" s="121"/>
      <c r="AP34" s="123"/>
      <c r="AQ34" s="122"/>
      <c r="AR34" s="120"/>
      <c r="AS34" s="120"/>
      <c r="AT34" s="121"/>
      <c r="AU34" s="123"/>
      <c r="AV34" s="122"/>
      <c r="AW34" s="120"/>
      <c r="AX34" s="120"/>
      <c r="AY34" s="121"/>
      <c r="AZ34" s="123"/>
      <c r="BA34" s="122"/>
      <c r="BB34" s="120"/>
      <c r="BC34" s="120"/>
      <c r="BD34" s="121"/>
      <c r="BE34" s="123"/>
      <c r="BF34" s="122"/>
      <c r="BG34" s="120"/>
      <c r="BH34" s="120"/>
      <c r="BI34" s="121"/>
      <c r="BJ34" s="123"/>
      <c r="BK34" s="122"/>
      <c r="BL34" s="120"/>
      <c r="BM34" s="120"/>
      <c r="BN34" s="121"/>
      <c r="BO34" s="123"/>
      <c r="BP34" s="122"/>
      <c r="BQ34" s="120"/>
      <c r="BR34" s="120"/>
      <c r="BS34" s="121"/>
      <c r="BT34" s="123"/>
      <c r="BU34" s="122"/>
      <c r="BV34" s="120"/>
      <c r="BW34" s="120"/>
      <c r="BX34" s="121"/>
      <c r="BY34" s="123"/>
      <c r="BZ34" s="122"/>
      <c r="CA34" s="120"/>
      <c r="CB34" s="120"/>
      <c r="CC34" s="121"/>
      <c r="CD34" s="123"/>
      <c r="CE34" s="122"/>
      <c r="CF34" s="120"/>
      <c r="CG34" s="120"/>
      <c r="CH34" s="121"/>
      <c r="CI34" s="123"/>
      <c r="CJ34" s="122"/>
      <c r="CK34" s="120"/>
      <c r="CL34" s="120"/>
      <c r="CM34" s="121"/>
      <c r="CN34" s="123"/>
      <c r="CO34" s="122"/>
      <c r="CP34" s="120"/>
      <c r="CQ34" s="120"/>
      <c r="CR34" s="121"/>
      <c r="CS34" s="123"/>
      <c r="CT34" s="122"/>
      <c r="CU34" s="120"/>
      <c r="CV34" s="120"/>
      <c r="CW34" s="121"/>
      <c r="CX34" s="123"/>
      <c r="CY34" s="122"/>
      <c r="CZ34" s="120"/>
      <c r="DA34" s="120"/>
      <c r="DB34" s="121"/>
      <c r="DC34" s="123"/>
      <c r="DD34" s="122"/>
      <c r="DE34" s="120"/>
      <c r="DF34" s="120"/>
      <c r="DG34" s="121"/>
      <c r="DH34" s="123"/>
      <c r="DI34" s="122"/>
      <c r="DJ34" s="120"/>
      <c r="DK34" s="120"/>
      <c r="DL34" s="121"/>
      <c r="DM34" s="123"/>
      <c r="DN34" s="122"/>
      <c r="DO34" s="120"/>
      <c r="DP34" s="120"/>
      <c r="DQ34" s="121"/>
      <c r="DR34" s="123"/>
      <c r="DS34" s="122"/>
      <c r="DT34" s="115">
        <f t="shared" si="0"/>
        <v>0</v>
      </c>
    </row>
    <row r="35" spans="1:124">
      <c r="A35" s="36" t="str">
        <f>IF(Brukerregistrering!C33="","",Brukerregistrering!C33)</f>
        <v/>
      </c>
      <c r="B35" s="22" t="str">
        <f>IF(Brukerregistrering!F33="","",Brukerregistrering!F33)</f>
        <v/>
      </c>
      <c r="C35" s="23" t="str">
        <f>IF(Brukerregistrering!H33="","",Brukerregistrering!H33)</f>
        <v/>
      </c>
      <c r="D35" s="120" t="str">
        <f>IF(Målinger!K35="","",(Målinger!K35-Målinger!$E35)*'Kostnader lønn, utstyr osv.'!$S$25*(-1))</f>
        <v/>
      </c>
      <c r="E35" s="120" t="str">
        <f>IF(AND(Målinger!L35="",Målinger!O35=""),"",(Målinger!L35+Målinger!O35-Målinger!F35)*'Kostnader lønn, utstyr osv.'!$S$20/60*(-1)*Målinger!$F$3)</f>
        <v/>
      </c>
      <c r="F35" s="121" t="str">
        <f>IF(Målinger!K35="","",('kjøring-støtteark'!E38-'kjøring-støtteark'!D38)*'Kostnader lønn, utstyr osv.'!$S$20/60*(-1)*Målinger!$F$3)</f>
        <v/>
      </c>
      <c r="G35" s="123" t="str">
        <f>IF(Målinger!N35="","",(Målinger!N35-Målinger!H35)*'Kostnader lønn, utstyr osv.'!$S$39*Målinger!$F$3*(-1))</f>
        <v/>
      </c>
      <c r="H35" s="122" t="str">
        <f>IF(Målinger!M35="","",(Målinger!M35-Målinger!G35)*'Kostnader lønn, utstyr osv.'!$S$34*(-1)*Målinger!$F$3)</f>
        <v/>
      </c>
      <c r="I35" s="120" t="str">
        <f>IF(Målinger!V35="","",(Målinger!V35-Målinger!$E35)*'Kostnader lønn, utstyr osv.'!$S$25*(-1))</f>
        <v/>
      </c>
      <c r="J35" s="120" t="str">
        <f>IF(AND(Målinger!W35="",Målinger!Z35=""),"",(Målinger!W35+Målinger!Z35-Målinger!F35)*'Kostnader lønn, utstyr osv.'!$S$20/60*(-1)*Målinger!$F$3)</f>
        <v/>
      </c>
      <c r="K35" s="121" t="str">
        <f>IF(Målinger!V35="","",('kjøring-støtteark'!F38-'kjøring-støtteark'!D38)*'Kostnader lønn, utstyr osv.'!$S$20/60*(-1)*Målinger!$F$3)</f>
        <v/>
      </c>
      <c r="L35" s="123" t="str">
        <f>IF(Målinger!Y35="","",(Målinger!Y35-Målinger!H35)*'Kostnader lønn, utstyr osv.'!$S$39*Målinger!$F$3*(-1))</f>
        <v/>
      </c>
      <c r="M35" s="122" t="str">
        <f>IF(Målinger!X35="","",(Målinger!X35-Målinger!G35)*'Kostnader lønn, utstyr osv.'!$S$34*(-1)*Målinger!$F$3)</f>
        <v/>
      </c>
      <c r="N35" s="120" t="str">
        <f>IF(Målinger!AG35="","",(Målinger!AG35-Målinger!$E35)*'Kostnader lønn, utstyr osv.'!$S$25*(-1))</f>
        <v/>
      </c>
      <c r="O35" s="120" t="str">
        <f>IF(AND(Målinger!AH35="",Målinger!AK35=""),"",(Målinger!AH35+Målinger!AK35-Målinger!F35)*'Kostnader lønn, utstyr osv.'!$S$20/60*(-1)*Målinger!$F$3)</f>
        <v/>
      </c>
      <c r="P35" s="121" t="str">
        <f>IF(Målinger!AG35="","",('kjøring-støtteark'!G38-'kjøring-støtteark'!D38)*'Kostnader lønn, utstyr osv.'!$S$20/60*(-1)*Målinger!$F$3)</f>
        <v/>
      </c>
      <c r="Q35" s="123" t="str">
        <f>IF(Målinger!AJ35="","",(Målinger!AJ35-Målinger!H35)*'Kostnader lønn, utstyr osv.'!$S$39*Målinger!$F$3*(-1))</f>
        <v/>
      </c>
      <c r="R35" s="122" t="str">
        <f>IF(Målinger!AI35="","",(Målinger!AI35-Målinger!G35)*'Kostnader lønn, utstyr osv.'!$S$34*(-1)*Målinger!$F$3)</f>
        <v/>
      </c>
      <c r="S35" s="120" t="str">
        <f>IF(Målinger!AR35="","",(Målinger!AR35-Målinger!$E35)*'Kostnader lønn, utstyr osv.'!$S$25*(-1))</f>
        <v/>
      </c>
      <c r="T35" s="120" t="str">
        <f>IF(AND(Målinger!AS35="",Målinger!AV35=""),"",(Målinger!AS35+Målinger!AV35-Målinger!F35)*'Kostnader lønn, utstyr osv.'!$S$20/60*(-1)*Målinger!$F$3)</f>
        <v/>
      </c>
      <c r="U35" s="121" t="str">
        <f>IF(Målinger!AR35="","",('kjøring-støtteark'!H38-'kjøring-støtteark'!D38)*'Kostnader lønn, utstyr osv.'!$S$20/60*(-1)*Målinger!$F$3)</f>
        <v/>
      </c>
      <c r="V35" s="123" t="str">
        <f>IF(Målinger!AU35="","",(Målinger!AU35-Målinger!H35)*'Kostnader lønn, utstyr osv.'!$S$39*Målinger!$F$3*(-1))</f>
        <v/>
      </c>
      <c r="W35" s="122" t="str">
        <f>IF(Målinger!AT35="","",(Målinger!AT35-Målinger!G35)*'Kostnader lønn, utstyr osv.'!$S$34*(-1)*Målinger!$F$3)</f>
        <v/>
      </c>
      <c r="X35" s="120"/>
      <c r="Y35" s="120"/>
      <c r="Z35" s="121"/>
      <c r="AA35" s="123"/>
      <c r="AB35" s="122"/>
      <c r="AC35" s="120"/>
      <c r="AD35" s="120"/>
      <c r="AE35" s="121"/>
      <c r="AF35" s="123"/>
      <c r="AG35" s="122"/>
      <c r="AH35" s="120"/>
      <c r="AI35" s="120"/>
      <c r="AJ35" s="121"/>
      <c r="AK35" s="123"/>
      <c r="AL35" s="122"/>
      <c r="AM35" s="120"/>
      <c r="AN35" s="120"/>
      <c r="AO35" s="121"/>
      <c r="AP35" s="123"/>
      <c r="AQ35" s="122"/>
      <c r="AR35" s="120"/>
      <c r="AS35" s="120"/>
      <c r="AT35" s="121"/>
      <c r="AU35" s="123"/>
      <c r="AV35" s="122"/>
      <c r="AW35" s="120"/>
      <c r="AX35" s="120"/>
      <c r="AY35" s="121"/>
      <c r="AZ35" s="123"/>
      <c r="BA35" s="122"/>
      <c r="BB35" s="120"/>
      <c r="BC35" s="120"/>
      <c r="BD35" s="121"/>
      <c r="BE35" s="123"/>
      <c r="BF35" s="122"/>
      <c r="BG35" s="120"/>
      <c r="BH35" s="120"/>
      <c r="BI35" s="121"/>
      <c r="BJ35" s="123"/>
      <c r="BK35" s="122"/>
      <c r="BL35" s="120"/>
      <c r="BM35" s="120"/>
      <c r="BN35" s="121"/>
      <c r="BO35" s="123"/>
      <c r="BP35" s="122"/>
      <c r="BQ35" s="120"/>
      <c r="BR35" s="120"/>
      <c r="BS35" s="121"/>
      <c r="BT35" s="123"/>
      <c r="BU35" s="122"/>
      <c r="BV35" s="120"/>
      <c r="BW35" s="120"/>
      <c r="BX35" s="121"/>
      <c r="BY35" s="123"/>
      <c r="BZ35" s="122"/>
      <c r="CA35" s="120"/>
      <c r="CB35" s="120"/>
      <c r="CC35" s="121"/>
      <c r="CD35" s="123"/>
      <c r="CE35" s="122"/>
      <c r="CF35" s="120"/>
      <c r="CG35" s="120"/>
      <c r="CH35" s="121"/>
      <c r="CI35" s="123"/>
      <c r="CJ35" s="122"/>
      <c r="CK35" s="120"/>
      <c r="CL35" s="120"/>
      <c r="CM35" s="121"/>
      <c r="CN35" s="123"/>
      <c r="CO35" s="122"/>
      <c r="CP35" s="120"/>
      <c r="CQ35" s="120"/>
      <c r="CR35" s="121"/>
      <c r="CS35" s="123"/>
      <c r="CT35" s="122"/>
      <c r="CU35" s="120"/>
      <c r="CV35" s="120"/>
      <c r="CW35" s="121"/>
      <c r="CX35" s="123"/>
      <c r="CY35" s="122"/>
      <c r="CZ35" s="120"/>
      <c r="DA35" s="120"/>
      <c r="DB35" s="121"/>
      <c r="DC35" s="123"/>
      <c r="DD35" s="122"/>
      <c r="DE35" s="120"/>
      <c r="DF35" s="120"/>
      <c r="DG35" s="121"/>
      <c r="DH35" s="123"/>
      <c r="DI35" s="122"/>
      <c r="DJ35" s="120"/>
      <c r="DK35" s="120"/>
      <c r="DL35" s="121"/>
      <c r="DM35" s="123"/>
      <c r="DN35" s="122"/>
      <c r="DO35" s="120"/>
      <c r="DP35" s="120"/>
      <c r="DQ35" s="121"/>
      <c r="DR35" s="123"/>
      <c r="DS35" s="122"/>
      <c r="DT35" s="115">
        <f t="shared" si="0"/>
        <v>0</v>
      </c>
    </row>
    <row r="36" spans="1:124">
      <c r="A36" s="36" t="str">
        <f>IF(Brukerregistrering!C34="","",Brukerregistrering!C34)</f>
        <v/>
      </c>
      <c r="B36" s="22" t="str">
        <f>IF(Brukerregistrering!F34="","",Brukerregistrering!F34)</f>
        <v/>
      </c>
      <c r="C36" s="23" t="str">
        <f>IF(Brukerregistrering!H34="","",Brukerregistrering!H34)</f>
        <v/>
      </c>
      <c r="D36" s="120" t="str">
        <f>IF(Målinger!K36="","",(Målinger!K36-Målinger!$E36)*'Kostnader lønn, utstyr osv.'!$S$25*(-1))</f>
        <v/>
      </c>
      <c r="E36" s="120" t="str">
        <f>IF(AND(Målinger!L36="",Målinger!O36=""),"",(Målinger!L36+Målinger!O36-Målinger!F36)*'Kostnader lønn, utstyr osv.'!$S$20/60*(-1)*Målinger!$F$3)</f>
        <v/>
      </c>
      <c r="F36" s="121" t="str">
        <f>IF(Målinger!K36="","",('kjøring-støtteark'!E39-'kjøring-støtteark'!D39)*'Kostnader lønn, utstyr osv.'!$S$20/60*(-1)*Målinger!$F$3)</f>
        <v/>
      </c>
      <c r="G36" s="123" t="str">
        <f>IF(Målinger!N36="","",(Målinger!N36-Målinger!H36)*'Kostnader lønn, utstyr osv.'!$S$39*Målinger!$F$3*(-1))</f>
        <v/>
      </c>
      <c r="H36" s="122" t="str">
        <f>IF(Målinger!M36="","",(Målinger!M36-Målinger!G36)*'Kostnader lønn, utstyr osv.'!$S$34*(-1)*Målinger!$F$3)</f>
        <v/>
      </c>
      <c r="I36" s="120" t="str">
        <f>IF(Målinger!V36="","",(Målinger!V36-Målinger!$E36)*'Kostnader lønn, utstyr osv.'!$S$25*(-1))</f>
        <v/>
      </c>
      <c r="J36" s="120" t="str">
        <f>IF(AND(Målinger!W36="",Målinger!Z36=""),"",(Målinger!W36+Målinger!Z36-Målinger!F36)*'Kostnader lønn, utstyr osv.'!$S$20/60*(-1)*Målinger!$F$3)</f>
        <v/>
      </c>
      <c r="K36" s="121" t="str">
        <f>IF(Målinger!V36="","",('kjøring-støtteark'!F39-'kjøring-støtteark'!D39)*'Kostnader lønn, utstyr osv.'!$S$20/60*(-1)*Målinger!$F$3)</f>
        <v/>
      </c>
      <c r="L36" s="123" t="str">
        <f>IF(Målinger!Y36="","",(Målinger!Y36-Målinger!H36)*'Kostnader lønn, utstyr osv.'!$S$39*Målinger!$F$3*(-1))</f>
        <v/>
      </c>
      <c r="M36" s="122" t="str">
        <f>IF(Målinger!X36="","",(Målinger!X36-Målinger!G36)*'Kostnader lønn, utstyr osv.'!$S$34*(-1)*Målinger!$F$3)</f>
        <v/>
      </c>
      <c r="N36" s="120" t="str">
        <f>IF(Målinger!AG36="","",(Målinger!AG36-Målinger!$E36)*'Kostnader lønn, utstyr osv.'!$S$25*(-1))</f>
        <v/>
      </c>
      <c r="O36" s="120" t="str">
        <f>IF(AND(Målinger!AH36="",Målinger!AK36=""),"",(Målinger!AH36+Målinger!AK36-Målinger!F36)*'Kostnader lønn, utstyr osv.'!$S$20/60*(-1)*Målinger!$F$3)</f>
        <v/>
      </c>
      <c r="P36" s="121" t="str">
        <f>IF(Målinger!AG36="","",('kjøring-støtteark'!G39-'kjøring-støtteark'!D39)*'Kostnader lønn, utstyr osv.'!$S$20/60*(-1)*Målinger!$F$3)</f>
        <v/>
      </c>
      <c r="Q36" s="123" t="str">
        <f>IF(Målinger!AJ36="","",(Målinger!AJ36-Målinger!H36)*'Kostnader lønn, utstyr osv.'!$S$39*Målinger!$F$3*(-1))</f>
        <v/>
      </c>
      <c r="R36" s="122" t="str">
        <f>IF(Målinger!AI36="","",(Målinger!AI36-Målinger!G36)*'Kostnader lønn, utstyr osv.'!$S$34*(-1)*Målinger!$F$3)</f>
        <v/>
      </c>
      <c r="S36" s="120" t="str">
        <f>IF(Målinger!AR36="","",(Målinger!AR36-Målinger!$E36)*'Kostnader lønn, utstyr osv.'!$S$25*(-1))</f>
        <v/>
      </c>
      <c r="T36" s="120" t="str">
        <f>IF(AND(Målinger!AS36="",Målinger!AV36=""),"",(Målinger!AS36+Målinger!AV36-Målinger!F36)*'Kostnader lønn, utstyr osv.'!$S$20/60*(-1)*Målinger!$F$3)</f>
        <v/>
      </c>
      <c r="U36" s="121" t="str">
        <f>IF(Målinger!AR36="","",('kjøring-støtteark'!H39-'kjøring-støtteark'!D39)*'Kostnader lønn, utstyr osv.'!$S$20/60*(-1)*Målinger!$F$3)</f>
        <v/>
      </c>
      <c r="V36" s="123" t="str">
        <f>IF(Målinger!AU36="","",(Målinger!AU36-Målinger!H36)*'Kostnader lønn, utstyr osv.'!$S$39*Målinger!$F$3*(-1))</f>
        <v/>
      </c>
      <c r="W36" s="122" t="str">
        <f>IF(Målinger!AT36="","",(Målinger!AT36-Målinger!G36)*'Kostnader lønn, utstyr osv.'!$S$34*(-1)*Målinger!$F$3)</f>
        <v/>
      </c>
      <c r="X36" s="120"/>
      <c r="Y36" s="120"/>
      <c r="Z36" s="121"/>
      <c r="AA36" s="123"/>
      <c r="AB36" s="122"/>
      <c r="AC36" s="120"/>
      <c r="AD36" s="120"/>
      <c r="AE36" s="121"/>
      <c r="AF36" s="123"/>
      <c r="AG36" s="122"/>
      <c r="AH36" s="120"/>
      <c r="AI36" s="120"/>
      <c r="AJ36" s="121"/>
      <c r="AK36" s="123"/>
      <c r="AL36" s="122"/>
      <c r="AM36" s="120"/>
      <c r="AN36" s="120"/>
      <c r="AO36" s="121"/>
      <c r="AP36" s="123"/>
      <c r="AQ36" s="122"/>
      <c r="AR36" s="120"/>
      <c r="AS36" s="120"/>
      <c r="AT36" s="121"/>
      <c r="AU36" s="123"/>
      <c r="AV36" s="122"/>
      <c r="AW36" s="120"/>
      <c r="AX36" s="120"/>
      <c r="AY36" s="121"/>
      <c r="AZ36" s="123"/>
      <c r="BA36" s="122"/>
      <c r="BB36" s="120"/>
      <c r="BC36" s="120"/>
      <c r="BD36" s="121"/>
      <c r="BE36" s="123"/>
      <c r="BF36" s="122"/>
      <c r="BG36" s="120"/>
      <c r="BH36" s="120"/>
      <c r="BI36" s="121"/>
      <c r="BJ36" s="123"/>
      <c r="BK36" s="122"/>
      <c r="BL36" s="120"/>
      <c r="BM36" s="120"/>
      <c r="BN36" s="121"/>
      <c r="BO36" s="123"/>
      <c r="BP36" s="122"/>
      <c r="BQ36" s="120"/>
      <c r="BR36" s="120"/>
      <c r="BS36" s="121"/>
      <c r="BT36" s="123"/>
      <c r="BU36" s="122"/>
      <c r="BV36" s="120"/>
      <c r="BW36" s="120"/>
      <c r="BX36" s="121"/>
      <c r="BY36" s="123"/>
      <c r="BZ36" s="122"/>
      <c r="CA36" s="120"/>
      <c r="CB36" s="120"/>
      <c r="CC36" s="121"/>
      <c r="CD36" s="123"/>
      <c r="CE36" s="122"/>
      <c r="CF36" s="120"/>
      <c r="CG36" s="120"/>
      <c r="CH36" s="121"/>
      <c r="CI36" s="123"/>
      <c r="CJ36" s="122"/>
      <c r="CK36" s="120"/>
      <c r="CL36" s="120"/>
      <c r="CM36" s="121"/>
      <c r="CN36" s="123"/>
      <c r="CO36" s="122"/>
      <c r="CP36" s="120"/>
      <c r="CQ36" s="120"/>
      <c r="CR36" s="121"/>
      <c r="CS36" s="123"/>
      <c r="CT36" s="122"/>
      <c r="CU36" s="120"/>
      <c r="CV36" s="120"/>
      <c r="CW36" s="121"/>
      <c r="CX36" s="123"/>
      <c r="CY36" s="122"/>
      <c r="CZ36" s="120"/>
      <c r="DA36" s="120"/>
      <c r="DB36" s="121"/>
      <c r="DC36" s="123"/>
      <c r="DD36" s="122"/>
      <c r="DE36" s="120"/>
      <c r="DF36" s="120"/>
      <c r="DG36" s="121"/>
      <c r="DH36" s="123"/>
      <c r="DI36" s="122"/>
      <c r="DJ36" s="120"/>
      <c r="DK36" s="120"/>
      <c r="DL36" s="121"/>
      <c r="DM36" s="123"/>
      <c r="DN36" s="122"/>
      <c r="DO36" s="120"/>
      <c r="DP36" s="120"/>
      <c r="DQ36" s="121"/>
      <c r="DR36" s="123"/>
      <c r="DS36" s="122"/>
      <c r="DT36" s="115">
        <f t="shared" si="0"/>
        <v>0</v>
      </c>
    </row>
    <row r="37" spans="1:124">
      <c r="A37" s="36" t="str">
        <f>IF(Brukerregistrering!C35="","",Brukerregistrering!C35)</f>
        <v/>
      </c>
      <c r="B37" s="22" t="str">
        <f>IF(Brukerregistrering!F35="","",Brukerregistrering!F35)</f>
        <v/>
      </c>
      <c r="C37" s="23" t="str">
        <f>IF(Brukerregistrering!H35="","",Brukerregistrering!H35)</f>
        <v/>
      </c>
      <c r="D37" s="120" t="str">
        <f>IF(Målinger!K37="","",(Målinger!K37-Målinger!$E37)*'Kostnader lønn, utstyr osv.'!$S$25*(-1))</f>
        <v/>
      </c>
      <c r="E37" s="120" t="str">
        <f>IF(AND(Målinger!L37="",Målinger!O37=""),"",(Målinger!L37+Målinger!O37-Målinger!F37)*'Kostnader lønn, utstyr osv.'!$S$20/60*(-1)*Målinger!$F$3)</f>
        <v/>
      </c>
      <c r="F37" s="121" t="str">
        <f>IF(Målinger!K37="","",('kjøring-støtteark'!E40-'kjøring-støtteark'!D40)*'Kostnader lønn, utstyr osv.'!$S$20/60*(-1)*Målinger!$F$3)</f>
        <v/>
      </c>
      <c r="G37" s="123" t="str">
        <f>IF(Målinger!N37="","",(Målinger!N37-Målinger!H37)*'Kostnader lønn, utstyr osv.'!$S$39*Målinger!$F$3*(-1))</f>
        <v/>
      </c>
      <c r="H37" s="122" t="str">
        <f>IF(Målinger!M37="","",(Målinger!M37-Målinger!G37)*'Kostnader lønn, utstyr osv.'!$S$34*(-1)*Målinger!$F$3)</f>
        <v/>
      </c>
      <c r="I37" s="120" t="str">
        <f>IF(Målinger!V37="","",(Målinger!V37-Målinger!$E37)*'Kostnader lønn, utstyr osv.'!$S$25*(-1))</f>
        <v/>
      </c>
      <c r="J37" s="120" t="str">
        <f>IF(AND(Målinger!W37="",Målinger!Z37=""),"",(Målinger!W37+Målinger!Z37-Målinger!F37)*'Kostnader lønn, utstyr osv.'!$S$20/60*(-1)*Målinger!$F$3)</f>
        <v/>
      </c>
      <c r="K37" s="121" t="str">
        <f>IF(Målinger!V37="","",('kjøring-støtteark'!F40-'kjøring-støtteark'!D40)*'Kostnader lønn, utstyr osv.'!$S$20/60*(-1)*Målinger!$F$3)</f>
        <v/>
      </c>
      <c r="L37" s="123" t="str">
        <f>IF(Målinger!Y37="","",(Målinger!Y37-Målinger!H37)*'Kostnader lønn, utstyr osv.'!$S$39*Målinger!$F$3*(-1))</f>
        <v/>
      </c>
      <c r="M37" s="122" t="str">
        <f>IF(Målinger!X37="","",(Målinger!X37-Målinger!G37)*'Kostnader lønn, utstyr osv.'!$S$34*(-1)*Målinger!$F$3)</f>
        <v/>
      </c>
      <c r="N37" s="120" t="str">
        <f>IF(Målinger!AG37="","",(Målinger!AG37-Målinger!$E37)*'Kostnader lønn, utstyr osv.'!$S$25*(-1))</f>
        <v/>
      </c>
      <c r="O37" s="120" t="str">
        <f>IF(AND(Målinger!AH37="",Målinger!AK37=""),"",(Målinger!AH37+Målinger!AK37-Målinger!F37)*'Kostnader lønn, utstyr osv.'!$S$20/60*(-1)*Målinger!$F$3)</f>
        <v/>
      </c>
      <c r="P37" s="121" t="str">
        <f>IF(Målinger!AG37="","",('kjøring-støtteark'!G40-'kjøring-støtteark'!D40)*'Kostnader lønn, utstyr osv.'!$S$20/60*(-1)*Målinger!$F$3)</f>
        <v/>
      </c>
      <c r="Q37" s="123" t="str">
        <f>IF(Målinger!AJ37="","",(Målinger!AJ37-Målinger!H37)*'Kostnader lønn, utstyr osv.'!$S$39*Målinger!$F$3*(-1))</f>
        <v/>
      </c>
      <c r="R37" s="122" t="str">
        <f>IF(Målinger!AI37="","",(Målinger!AI37-Målinger!G37)*'Kostnader lønn, utstyr osv.'!$S$34*(-1)*Målinger!$F$3)</f>
        <v/>
      </c>
      <c r="S37" s="120" t="str">
        <f>IF(Målinger!AR37="","",(Målinger!AR37-Målinger!$E37)*'Kostnader lønn, utstyr osv.'!$S$25*(-1))</f>
        <v/>
      </c>
      <c r="T37" s="120" t="str">
        <f>IF(AND(Målinger!AS37="",Målinger!AV37=""),"",(Målinger!AS37+Målinger!AV37-Målinger!F37)*'Kostnader lønn, utstyr osv.'!$S$20/60*(-1)*Målinger!$F$3)</f>
        <v/>
      </c>
      <c r="U37" s="121" t="str">
        <f>IF(Målinger!AR37="","",('kjøring-støtteark'!H40-'kjøring-støtteark'!D40)*'Kostnader lønn, utstyr osv.'!$S$20/60*(-1)*Målinger!$F$3)</f>
        <v/>
      </c>
      <c r="V37" s="123" t="str">
        <f>IF(Målinger!AU37="","",(Målinger!AU37-Målinger!H37)*'Kostnader lønn, utstyr osv.'!$S$39*Målinger!$F$3*(-1))</f>
        <v/>
      </c>
      <c r="W37" s="122" t="str">
        <f>IF(Målinger!AT37="","",(Målinger!AT37-Målinger!G37)*'Kostnader lønn, utstyr osv.'!$S$34*(-1)*Målinger!$F$3)</f>
        <v/>
      </c>
      <c r="X37" s="120"/>
      <c r="Y37" s="120"/>
      <c r="Z37" s="121"/>
      <c r="AA37" s="123"/>
      <c r="AB37" s="122"/>
      <c r="AC37" s="120"/>
      <c r="AD37" s="120"/>
      <c r="AE37" s="121"/>
      <c r="AF37" s="123"/>
      <c r="AG37" s="122"/>
      <c r="AH37" s="120"/>
      <c r="AI37" s="120"/>
      <c r="AJ37" s="121"/>
      <c r="AK37" s="123"/>
      <c r="AL37" s="122"/>
      <c r="AM37" s="120"/>
      <c r="AN37" s="120"/>
      <c r="AO37" s="121"/>
      <c r="AP37" s="123"/>
      <c r="AQ37" s="122"/>
      <c r="AR37" s="120"/>
      <c r="AS37" s="120"/>
      <c r="AT37" s="121"/>
      <c r="AU37" s="123"/>
      <c r="AV37" s="122"/>
      <c r="AW37" s="120"/>
      <c r="AX37" s="120"/>
      <c r="AY37" s="121"/>
      <c r="AZ37" s="123"/>
      <c r="BA37" s="122"/>
      <c r="BB37" s="120"/>
      <c r="BC37" s="120"/>
      <c r="BD37" s="121"/>
      <c r="BE37" s="123"/>
      <c r="BF37" s="122"/>
      <c r="BG37" s="120"/>
      <c r="BH37" s="120"/>
      <c r="BI37" s="121"/>
      <c r="BJ37" s="123"/>
      <c r="BK37" s="122"/>
      <c r="BL37" s="120"/>
      <c r="BM37" s="120"/>
      <c r="BN37" s="121"/>
      <c r="BO37" s="123"/>
      <c r="BP37" s="122"/>
      <c r="BQ37" s="120"/>
      <c r="BR37" s="120"/>
      <c r="BS37" s="121"/>
      <c r="BT37" s="123"/>
      <c r="BU37" s="122"/>
      <c r="BV37" s="120"/>
      <c r="BW37" s="120"/>
      <c r="BX37" s="121"/>
      <c r="BY37" s="123"/>
      <c r="BZ37" s="122"/>
      <c r="CA37" s="120"/>
      <c r="CB37" s="120"/>
      <c r="CC37" s="121"/>
      <c r="CD37" s="123"/>
      <c r="CE37" s="122"/>
      <c r="CF37" s="120"/>
      <c r="CG37" s="120"/>
      <c r="CH37" s="121"/>
      <c r="CI37" s="123"/>
      <c r="CJ37" s="122"/>
      <c r="CK37" s="120"/>
      <c r="CL37" s="120"/>
      <c r="CM37" s="121"/>
      <c r="CN37" s="123"/>
      <c r="CO37" s="122"/>
      <c r="CP37" s="120"/>
      <c r="CQ37" s="120"/>
      <c r="CR37" s="121"/>
      <c r="CS37" s="123"/>
      <c r="CT37" s="122"/>
      <c r="CU37" s="120"/>
      <c r="CV37" s="120"/>
      <c r="CW37" s="121"/>
      <c r="CX37" s="123"/>
      <c r="CY37" s="122"/>
      <c r="CZ37" s="120"/>
      <c r="DA37" s="120"/>
      <c r="DB37" s="121"/>
      <c r="DC37" s="123"/>
      <c r="DD37" s="122"/>
      <c r="DE37" s="120"/>
      <c r="DF37" s="120"/>
      <c r="DG37" s="121"/>
      <c r="DH37" s="123"/>
      <c r="DI37" s="122"/>
      <c r="DJ37" s="120"/>
      <c r="DK37" s="120"/>
      <c r="DL37" s="121"/>
      <c r="DM37" s="123"/>
      <c r="DN37" s="122"/>
      <c r="DO37" s="120"/>
      <c r="DP37" s="120"/>
      <c r="DQ37" s="121"/>
      <c r="DR37" s="123"/>
      <c r="DS37" s="122"/>
      <c r="DT37" s="115">
        <f t="shared" si="0"/>
        <v>0</v>
      </c>
    </row>
    <row r="38" spans="1:124">
      <c r="A38" s="36" t="str">
        <f>IF(Brukerregistrering!C36="","",Brukerregistrering!C36)</f>
        <v/>
      </c>
      <c r="B38" s="22" t="str">
        <f>IF(Brukerregistrering!F36="","",Brukerregistrering!F36)</f>
        <v/>
      </c>
      <c r="C38" s="23" t="str">
        <f>IF(Brukerregistrering!H36="","",Brukerregistrering!H36)</f>
        <v/>
      </c>
      <c r="D38" s="120" t="str">
        <f>IF(Målinger!K38="","",(Målinger!K38-Målinger!$E38)*'Kostnader lønn, utstyr osv.'!$S$25*(-1))</f>
        <v/>
      </c>
      <c r="E38" s="120" t="str">
        <f>IF(AND(Målinger!L38="",Målinger!O38=""),"",(Målinger!L38+Målinger!O38-Målinger!F38)*'Kostnader lønn, utstyr osv.'!$S$20/60*(-1)*Målinger!$F$3)</f>
        <v/>
      </c>
      <c r="F38" s="121" t="str">
        <f>IF(Målinger!K38="","",('kjøring-støtteark'!E41-'kjøring-støtteark'!D41)*'Kostnader lønn, utstyr osv.'!$S$20/60*(-1)*Målinger!$F$3)</f>
        <v/>
      </c>
      <c r="G38" s="123" t="str">
        <f>IF(Målinger!N38="","",(Målinger!N38-Målinger!H38)*'Kostnader lønn, utstyr osv.'!$S$39*Målinger!$F$3*(-1))</f>
        <v/>
      </c>
      <c r="H38" s="122" t="str">
        <f>IF(Målinger!M38="","",(Målinger!M38-Målinger!G38)*'Kostnader lønn, utstyr osv.'!$S$34*(-1)*Målinger!$F$3)</f>
        <v/>
      </c>
      <c r="I38" s="120" t="str">
        <f>IF(Målinger!V38="","",(Målinger!V38-Målinger!$E38)*'Kostnader lønn, utstyr osv.'!$S$25*(-1))</f>
        <v/>
      </c>
      <c r="J38" s="120" t="str">
        <f>IF(AND(Målinger!W38="",Målinger!Z38=""),"",(Målinger!W38+Målinger!Z38-Målinger!F38)*'Kostnader lønn, utstyr osv.'!$S$20/60*(-1)*Målinger!$F$3)</f>
        <v/>
      </c>
      <c r="K38" s="121" t="str">
        <f>IF(Målinger!V38="","",('kjøring-støtteark'!F41-'kjøring-støtteark'!D41)*'Kostnader lønn, utstyr osv.'!$S$20/60*(-1)*Målinger!$F$3)</f>
        <v/>
      </c>
      <c r="L38" s="123" t="str">
        <f>IF(Målinger!Y38="","",(Målinger!Y38-Målinger!H38)*'Kostnader lønn, utstyr osv.'!$S$39*Målinger!$F$3*(-1))</f>
        <v/>
      </c>
      <c r="M38" s="122" t="str">
        <f>IF(Målinger!X38="","",(Målinger!X38-Målinger!G38)*'Kostnader lønn, utstyr osv.'!$S$34*(-1)*Målinger!$F$3)</f>
        <v/>
      </c>
      <c r="N38" s="120" t="str">
        <f>IF(Målinger!AG38="","",(Målinger!AG38-Målinger!$E38)*'Kostnader lønn, utstyr osv.'!$S$25*(-1))</f>
        <v/>
      </c>
      <c r="O38" s="120" t="str">
        <f>IF(AND(Målinger!AH38="",Målinger!AK38=""),"",(Målinger!AH38+Målinger!AK38-Målinger!F38)*'Kostnader lønn, utstyr osv.'!$S$20/60*(-1)*Målinger!$F$3)</f>
        <v/>
      </c>
      <c r="P38" s="121" t="str">
        <f>IF(Målinger!AG38="","",('kjøring-støtteark'!G41-'kjøring-støtteark'!D41)*'Kostnader lønn, utstyr osv.'!$S$20/60*(-1)*Målinger!$F$3)</f>
        <v/>
      </c>
      <c r="Q38" s="123" t="str">
        <f>IF(Målinger!AJ38="","",(Målinger!AJ38-Målinger!H38)*'Kostnader lønn, utstyr osv.'!$S$39*Målinger!$F$3*(-1))</f>
        <v/>
      </c>
      <c r="R38" s="122" t="str">
        <f>IF(Målinger!AI38="","",(Målinger!AI38-Målinger!G38)*'Kostnader lønn, utstyr osv.'!$S$34*(-1)*Målinger!$F$3)</f>
        <v/>
      </c>
      <c r="S38" s="120" t="str">
        <f>IF(Målinger!AR38="","",(Målinger!AR38-Målinger!$E38)*'Kostnader lønn, utstyr osv.'!$S$25*(-1))</f>
        <v/>
      </c>
      <c r="T38" s="120" t="str">
        <f>IF(AND(Målinger!AS38="",Målinger!AV38=""),"",(Målinger!AS38+Målinger!AV38-Målinger!F38)*'Kostnader lønn, utstyr osv.'!$S$20/60*(-1)*Målinger!$F$3)</f>
        <v/>
      </c>
      <c r="U38" s="121" t="str">
        <f>IF(Målinger!AR38="","",('kjøring-støtteark'!H41-'kjøring-støtteark'!D41)*'Kostnader lønn, utstyr osv.'!$S$20/60*(-1)*Målinger!$F$3)</f>
        <v/>
      </c>
      <c r="V38" s="123" t="str">
        <f>IF(Målinger!AU38="","",(Målinger!AU38-Målinger!H38)*'Kostnader lønn, utstyr osv.'!$S$39*Målinger!$F$3*(-1))</f>
        <v/>
      </c>
      <c r="W38" s="122" t="str">
        <f>IF(Målinger!AT38="","",(Målinger!AT38-Målinger!G38)*'Kostnader lønn, utstyr osv.'!$S$34*(-1)*Målinger!$F$3)</f>
        <v/>
      </c>
      <c r="X38" s="120"/>
      <c r="Y38" s="120"/>
      <c r="Z38" s="121"/>
      <c r="AA38" s="123"/>
      <c r="AB38" s="122"/>
      <c r="AC38" s="120"/>
      <c r="AD38" s="120"/>
      <c r="AE38" s="121"/>
      <c r="AF38" s="123"/>
      <c r="AG38" s="122"/>
      <c r="AH38" s="120"/>
      <c r="AI38" s="120"/>
      <c r="AJ38" s="121"/>
      <c r="AK38" s="123"/>
      <c r="AL38" s="122"/>
      <c r="AM38" s="120"/>
      <c r="AN38" s="120"/>
      <c r="AO38" s="121"/>
      <c r="AP38" s="123"/>
      <c r="AQ38" s="122"/>
      <c r="AR38" s="120"/>
      <c r="AS38" s="120"/>
      <c r="AT38" s="121"/>
      <c r="AU38" s="123"/>
      <c r="AV38" s="122"/>
      <c r="AW38" s="120"/>
      <c r="AX38" s="120"/>
      <c r="AY38" s="121"/>
      <c r="AZ38" s="123"/>
      <c r="BA38" s="122"/>
      <c r="BB38" s="120"/>
      <c r="BC38" s="120"/>
      <c r="BD38" s="121"/>
      <c r="BE38" s="123"/>
      <c r="BF38" s="122"/>
      <c r="BG38" s="120"/>
      <c r="BH38" s="120"/>
      <c r="BI38" s="121"/>
      <c r="BJ38" s="123"/>
      <c r="BK38" s="122"/>
      <c r="BL38" s="120"/>
      <c r="BM38" s="120"/>
      <c r="BN38" s="121"/>
      <c r="BO38" s="123"/>
      <c r="BP38" s="122"/>
      <c r="BQ38" s="120"/>
      <c r="BR38" s="120"/>
      <c r="BS38" s="121"/>
      <c r="BT38" s="123"/>
      <c r="BU38" s="122"/>
      <c r="BV38" s="120"/>
      <c r="BW38" s="120"/>
      <c r="BX38" s="121"/>
      <c r="BY38" s="123"/>
      <c r="BZ38" s="122"/>
      <c r="CA38" s="120"/>
      <c r="CB38" s="120"/>
      <c r="CC38" s="121"/>
      <c r="CD38" s="123"/>
      <c r="CE38" s="122"/>
      <c r="CF38" s="120"/>
      <c r="CG38" s="120"/>
      <c r="CH38" s="121"/>
      <c r="CI38" s="123"/>
      <c r="CJ38" s="122"/>
      <c r="CK38" s="120"/>
      <c r="CL38" s="120"/>
      <c r="CM38" s="121"/>
      <c r="CN38" s="123"/>
      <c r="CO38" s="122"/>
      <c r="CP38" s="120"/>
      <c r="CQ38" s="120"/>
      <c r="CR38" s="121"/>
      <c r="CS38" s="123"/>
      <c r="CT38" s="122"/>
      <c r="CU38" s="120"/>
      <c r="CV38" s="120"/>
      <c r="CW38" s="121"/>
      <c r="CX38" s="123"/>
      <c r="CY38" s="122"/>
      <c r="CZ38" s="120"/>
      <c r="DA38" s="120"/>
      <c r="DB38" s="121"/>
      <c r="DC38" s="123"/>
      <c r="DD38" s="122"/>
      <c r="DE38" s="120"/>
      <c r="DF38" s="120"/>
      <c r="DG38" s="121"/>
      <c r="DH38" s="123"/>
      <c r="DI38" s="122"/>
      <c r="DJ38" s="120"/>
      <c r="DK38" s="120"/>
      <c r="DL38" s="121"/>
      <c r="DM38" s="123"/>
      <c r="DN38" s="122"/>
      <c r="DO38" s="120"/>
      <c r="DP38" s="120"/>
      <c r="DQ38" s="121"/>
      <c r="DR38" s="123"/>
      <c r="DS38" s="122"/>
      <c r="DT38" s="115">
        <f t="shared" si="0"/>
        <v>0</v>
      </c>
    </row>
    <row r="39" spans="1:124">
      <c r="A39" s="36" t="str">
        <f>IF(Brukerregistrering!C37="","",Brukerregistrering!C37)</f>
        <v/>
      </c>
      <c r="B39" s="22" t="str">
        <f>IF(Brukerregistrering!F37="","",Brukerregistrering!F37)</f>
        <v/>
      </c>
      <c r="C39" s="23" t="str">
        <f>IF(Brukerregistrering!H37="","",Brukerregistrering!H37)</f>
        <v/>
      </c>
      <c r="D39" s="120" t="str">
        <f>IF(Målinger!K39="","",(Målinger!K39-Målinger!$E39)*'Kostnader lønn, utstyr osv.'!$S$25*(-1))</f>
        <v/>
      </c>
      <c r="E39" s="120" t="str">
        <f>IF(AND(Målinger!L39="",Målinger!O39=""),"",(Målinger!L39+Målinger!O39-Målinger!F39)*'Kostnader lønn, utstyr osv.'!$S$20/60*(-1)*Målinger!$F$3)</f>
        <v/>
      </c>
      <c r="F39" s="121" t="str">
        <f>IF(Målinger!K39="","",('kjøring-støtteark'!E42-'kjøring-støtteark'!D42)*'Kostnader lønn, utstyr osv.'!$S$20/60*(-1)*Målinger!$F$3)</f>
        <v/>
      </c>
      <c r="G39" s="123" t="str">
        <f>IF(Målinger!N39="","",(Målinger!N39-Målinger!H39)*'Kostnader lønn, utstyr osv.'!$S$39*Målinger!$F$3*(-1))</f>
        <v/>
      </c>
      <c r="H39" s="122" t="str">
        <f>IF(Målinger!M39="","",(Målinger!M39-Målinger!G39)*'Kostnader lønn, utstyr osv.'!$S$34*(-1)*Målinger!$F$3)</f>
        <v/>
      </c>
      <c r="I39" s="120" t="str">
        <f>IF(Målinger!V39="","",(Målinger!V39-Målinger!$E39)*'Kostnader lønn, utstyr osv.'!$S$25*(-1))</f>
        <v/>
      </c>
      <c r="J39" s="120" t="str">
        <f>IF(AND(Målinger!W39="",Målinger!Z39=""),"",(Målinger!W39+Målinger!Z39-Målinger!F39)*'Kostnader lønn, utstyr osv.'!$S$20/60*(-1)*Målinger!$F$3)</f>
        <v/>
      </c>
      <c r="K39" s="121" t="str">
        <f>IF(Målinger!V39="","",('kjøring-støtteark'!F42-'kjøring-støtteark'!D42)*'Kostnader lønn, utstyr osv.'!$S$20/60*(-1)*Målinger!$F$3)</f>
        <v/>
      </c>
      <c r="L39" s="123" t="str">
        <f>IF(Målinger!Y39="","",(Målinger!Y39-Målinger!H39)*'Kostnader lønn, utstyr osv.'!$S$39*Målinger!$F$3*(-1))</f>
        <v/>
      </c>
      <c r="M39" s="122" t="str">
        <f>IF(Målinger!X39="","",(Målinger!X39-Målinger!G39)*'Kostnader lønn, utstyr osv.'!$S$34*(-1)*Målinger!$F$3)</f>
        <v/>
      </c>
      <c r="N39" s="120" t="str">
        <f>IF(Målinger!AG39="","",(Målinger!AG39-Målinger!$E39)*'Kostnader lønn, utstyr osv.'!$S$25*(-1))</f>
        <v/>
      </c>
      <c r="O39" s="120" t="str">
        <f>IF(AND(Målinger!AH39="",Målinger!AK39=""),"",(Målinger!AH39+Målinger!AK39-Målinger!F39)*'Kostnader lønn, utstyr osv.'!$S$20/60*(-1)*Målinger!$F$3)</f>
        <v/>
      </c>
      <c r="P39" s="121" t="str">
        <f>IF(Målinger!AG39="","",('kjøring-støtteark'!G42-'kjøring-støtteark'!D42)*'Kostnader lønn, utstyr osv.'!$S$20/60*(-1)*Målinger!$F$3)</f>
        <v/>
      </c>
      <c r="Q39" s="123" t="str">
        <f>IF(Målinger!AJ39="","",(Målinger!AJ39-Målinger!H39)*'Kostnader lønn, utstyr osv.'!$S$39*Målinger!$F$3*(-1))</f>
        <v/>
      </c>
      <c r="R39" s="122" t="str">
        <f>IF(Målinger!AI39="","",(Målinger!AI39-Målinger!G39)*'Kostnader lønn, utstyr osv.'!$S$34*(-1)*Målinger!$F$3)</f>
        <v/>
      </c>
      <c r="S39" s="120" t="str">
        <f>IF(Målinger!AR39="","",(Målinger!AR39-Målinger!$E39)*'Kostnader lønn, utstyr osv.'!$S$25*(-1))</f>
        <v/>
      </c>
      <c r="T39" s="120" t="str">
        <f>IF(AND(Målinger!AS39="",Målinger!AV39=""),"",(Målinger!AS39+Målinger!AV39-Målinger!F39)*'Kostnader lønn, utstyr osv.'!$S$20/60*(-1)*Målinger!$F$3)</f>
        <v/>
      </c>
      <c r="U39" s="121" t="str">
        <f>IF(Målinger!AR39="","",('kjøring-støtteark'!H42-'kjøring-støtteark'!D42)*'Kostnader lønn, utstyr osv.'!$S$20/60*(-1)*Målinger!$F$3)</f>
        <v/>
      </c>
      <c r="V39" s="123" t="str">
        <f>IF(Målinger!AU39="","",(Målinger!AU39-Målinger!H39)*'Kostnader lønn, utstyr osv.'!$S$39*Målinger!$F$3*(-1))</f>
        <v/>
      </c>
      <c r="W39" s="122" t="str">
        <f>IF(Målinger!AT39="","",(Målinger!AT39-Målinger!G39)*'Kostnader lønn, utstyr osv.'!$S$34*(-1)*Målinger!$F$3)</f>
        <v/>
      </c>
      <c r="X39" s="120"/>
      <c r="Y39" s="120"/>
      <c r="Z39" s="121"/>
      <c r="AA39" s="123"/>
      <c r="AB39" s="122"/>
      <c r="AC39" s="120"/>
      <c r="AD39" s="120"/>
      <c r="AE39" s="121"/>
      <c r="AF39" s="123"/>
      <c r="AG39" s="122"/>
      <c r="AH39" s="120"/>
      <c r="AI39" s="120"/>
      <c r="AJ39" s="121"/>
      <c r="AK39" s="123"/>
      <c r="AL39" s="122"/>
      <c r="AM39" s="120"/>
      <c r="AN39" s="120"/>
      <c r="AO39" s="121"/>
      <c r="AP39" s="123"/>
      <c r="AQ39" s="122"/>
      <c r="AR39" s="120"/>
      <c r="AS39" s="120"/>
      <c r="AT39" s="121"/>
      <c r="AU39" s="123"/>
      <c r="AV39" s="122"/>
      <c r="AW39" s="120"/>
      <c r="AX39" s="120"/>
      <c r="AY39" s="121"/>
      <c r="AZ39" s="123"/>
      <c r="BA39" s="122"/>
      <c r="BB39" s="120"/>
      <c r="BC39" s="120"/>
      <c r="BD39" s="121"/>
      <c r="BE39" s="123"/>
      <c r="BF39" s="122"/>
      <c r="BG39" s="120"/>
      <c r="BH39" s="120"/>
      <c r="BI39" s="121"/>
      <c r="BJ39" s="123"/>
      <c r="BK39" s="122"/>
      <c r="BL39" s="120"/>
      <c r="BM39" s="120"/>
      <c r="BN39" s="121"/>
      <c r="BO39" s="123"/>
      <c r="BP39" s="122"/>
      <c r="BQ39" s="120"/>
      <c r="BR39" s="120"/>
      <c r="BS39" s="121"/>
      <c r="BT39" s="123"/>
      <c r="BU39" s="122"/>
      <c r="BV39" s="120"/>
      <c r="BW39" s="120"/>
      <c r="BX39" s="121"/>
      <c r="BY39" s="123"/>
      <c r="BZ39" s="122"/>
      <c r="CA39" s="120"/>
      <c r="CB39" s="120"/>
      <c r="CC39" s="121"/>
      <c r="CD39" s="123"/>
      <c r="CE39" s="122"/>
      <c r="CF39" s="120"/>
      <c r="CG39" s="120"/>
      <c r="CH39" s="121"/>
      <c r="CI39" s="123"/>
      <c r="CJ39" s="122"/>
      <c r="CK39" s="120"/>
      <c r="CL39" s="120"/>
      <c r="CM39" s="121"/>
      <c r="CN39" s="123"/>
      <c r="CO39" s="122"/>
      <c r="CP39" s="120"/>
      <c r="CQ39" s="120"/>
      <c r="CR39" s="121"/>
      <c r="CS39" s="123"/>
      <c r="CT39" s="122"/>
      <c r="CU39" s="120"/>
      <c r="CV39" s="120"/>
      <c r="CW39" s="121"/>
      <c r="CX39" s="123"/>
      <c r="CY39" s="122"/>
      <c r="CZ39" s="120"/>
      <c r="DA39" s="120"/>
      <c r="DB39" s="121"/>
      <c r="DC39" s="123"/>
      <c r="DD39" s="122"/>
      <c r="DE39" s="120"/>
      <c r="DF39" s="120"/>
      <c r="DG39" s="121"/>
      <c r="DH39" s="123"/>
      <c r="DI39" s="122"/>
      <c r="DJ39" s="120"/>
      <c r="DK39" s="120"/>
      <c r="DL39" s="121"/>
      <c r="DM39" s="123"/>
      <c r="DN39" s="122"/>
      <c r="DO39" s="120"/>
      <c r="DP39" s="120"/>
      <c r="DQ39" s="121"/>
      <c r="DR39" s="123"/>
      <c r="DS39" s="122"/>
      <c r="DT39" s="115">
        <f t="shared" si="0"/>
        <v>0</v>
      </c>
    </row>
    <row r="40" spans="1:124">
      <c r="A40" s="36" t="str">
        <f>IF(Brukerregistrering!C38="","",Brukerregistrering!C38)</f>
        <v/>
      </c>
      <c r="B40" s="22" t="str">
        <f>IF(Brukerregistrering!F38="","",Brukerregistrering!F38)</f>
        <v/>
      </c>
      <c r="C40" s="23" t="str">
        <f>IF(Brukerregistrering!H38="","",Brukerregistrering!H38)</f>
        <v/>
      </c>
      <c r="D40" s="120" t="str">
        <f>IF(Målinger!K40="","",(Målinger!K40-Målinger!$E40)*'Kostnader lønn, utstyr osv.'!$S$25*(-1))</f>
        <v/>
      </c>
      <c r="E40" s="120" t="str">
        <f>IF(AND(Målinger!L40="",Målinger!O40=""),"",(Målinger!L40+Målinger!O40-Målinger!F40)*'Kostnader lønn, utstyr osv.'!$S$20/60*(-1)*Målinger!$F$3)</f>
        <v/>
      </c>
      <c r="F40" s="121" t="str">
        <f>IF(Målinger!K40="","",('kjøring-støtteark'!E43-'kjøring-støtteark'!D43)*'Kostnader lønn, utstyr osv.'!$S$20/60*(-1)*Målinger!$F$3)</f>
        <v/>
      </c>
      <c r="G40" s="123" t="str">
        <f>IF(Målinger!N40="","",(Målinger!N40-Målinger!H40)*'Kostnader lønn, utstyr osv.'!$S$39*Målinger!$F$3*(-1))</f>
        <v/>
      </c>
      <c r="H40" s="122" t="str">
        <f>IF(Målinger!M40="","",(Målinger!M40-Målinger!G40)*'Kostnader lønn, utstyr osv.'!$S$34*(-1)*Målinger!$F$3)</f>
        <v/>
      </c>
      <c r="I40" s="120" t="str">
        <f>IF(Målinger!V40="","",(Målinger!V40-Målinger!$E40)*'Kostnader lønn, utstyr osv.'!$S$25*(-1))</f>
        <v/>
      </c>
      <c r="J40" s="120" t="str">
        <f>IF(AND(Målinger!W40="",Målinger!Z40=""),"",(Målinger!W40+Målinger!Z40-Målinger!F40)*'Kostnader lønn, utstyr osv.'!$S$20/60*(-1)*Målinger!$F$3)</f>
        <v/>
      </c>
      <c r="K40" s="121" t="str">
        <f>IF(Målinger!V40="","",('kjøring-støtteark'!F43-'kjøring-støtteark'!D43)*'Kostnader lønn, utstyr osv.'!$S$20/60*(-1)*Målinger!$F$3)</f>
        <v/>
      </c>
      <c r="L40" s="123" t="str">
        <f>IF(Målinger!Y40="","",(Målinger!Y40-Målinger!H40)*'Kostnader lønn, utstyr osv.'!$S$39*Målinger!$F$3*(-1))</f>
        <v/>
      </c>
      <c r="M40" s="122" t="str">
        <f>IF(Målinger!X40="","",(Målinger!X40-Målinger!G40)*'Kostnader lønn, utstyr osv.'!$S$34*(-1)*Målinger!$F$3)</f>
        <v/>
      </c>
      <c r="N40" s="120" t="str">
        <f>IF(Målinger!AG40="","",(Målinger!AG40-Målinger!$E40)*'Kostnader lønn, utstyr osv.'!$S$25*(-1))</f>
        <v/>
      </c>
      <c r="O40" s="120" t="str">
        <f>IF(AND(Målinger!AH40="",Målinger!AK40=""),"",(Målinger!AH40+Målinger!AK40-Målinger!F40)*'Kostnader lønn, utstyr osv.'!$S$20/60*(-1)*Målinger!$F$3)</f>
        <v/>
      </c>
      <c r="P40" s="121" t="str">
        <f>IF(Målinger!AG40="","",('kjøring-støtteark'!G43-'kjøring-støtteark'!D43)*'Kostnader lønn, utstyr osv.'!$S$20/60*(-1)*Målinger!$F$3)</f>
        <v/>
      </c>
      <c r="Q40" s="123" t="str">
        <f>IF(Målinger!AJ40="","",(Målinger!AJ40-Målinger!H40)*'Kostnader lønn, utstyr osv.'!$S$39*Målinger!$F$3*(-1))</f>
        <v/>
      </c>
      <c r="R40" s="122" t="str">
        <f>IF(Målinger!AI40="","",(Målinger!AI40-Målinger!G40)*'Kostnader lønn, utstyr osv.'!$S$34*(-1)*Målinger!$F$3)</f>
        <v/>
      </c>
      <c r="S40" s="120" t="str">
        <f>IF(Målinger!AR40="","",(Målinger!AR40-Målinger!$E40)*'Kostnader lønn, utstyr osv.'!$S$25*(-1))</f>
        <v/>
      </c>
      <c r="T40" s="120" t="str">
        <f>IF(AND(Målinger!AS40="",Målinger!AV40=""),"",(Målinger!AS40+Målinger!AV40-Målinger!F40)*'Kostnader lønn, utstyr osv.'!$S$20/60*(-1)*Målinger!$F$3)</f>
        <v/>
      </c>
      <c r="U40" s="121" t="str">
        <f>IF(Målinger!AR40="","",('kjøring-støtteark'!H43-'kjøring-støtteark'!D43)*'Kostnader lønn, utstyr osv.'!$S$20/60*(-1)*Målinger!$F$3)</f>
        <v/>
      </c>
      <c r="V40" s="123" t="str">
        <f>IF(Målinger!AU40="","",(Målinger!AU40-Målinger!H40)*'Kostnader lønn, utstyr osv.'!$S$39*Målinger!$F$3*(-1))</f>
        <v/>
      </c>
      <c r="W40" s="122" t="str">
        <f>IF(Målinger!AT40="","",(Målinger!AT40-Målinger!G40)*'Kostnader lønn, utstyr osv.'!$S$34*(-1)*Målinger!$F$3)</f>
        <v/>
      </c>
      <c r="X40" s="120"/>
      <c r="Y40" s="120"/>
      <c r="Z40" s="121"/>
      <c r="AA40" s="123"/>
      <c r="AB40" s="122"/>
      <c r="AC40" s="120"/>
      <c r="AD40" s="120"/>
      <c r="AE40" s="121"/>
      <c r="AF40" s="123"/>
      <c r="AG40" s="122"/>
      <c r="AH40" s="120"/>
      <c r="AI40" s="120"/>
      <c r="AJ40" s="121"/>
      <c r="AK40" s="123"/>
      <c r="AL40" s="122"/>
      <c r="AM40" s="120"/>
      <c r="AN40" s="120"/>
      <c r="AO40" s="121"/>
      <c r="AP40" s="123"/>
      <c r="AQ40" s="122"/>
      <c r="AR40" s="120"/>
      <c r="AS40" s="120"/>
      <c r="AT40" s="121"/>
      <c r="AU40" s="123"/>
      <c r="AV40" s="122"/>
      <c r="AW40" s="120"/>
      <c r="AX40" s="120"/>
      <c r="AY40" s="121"/>
      <c r="AZ40" s="123"/>
      <c r="BA40" s="122"/>
      <c r="BB40" s="120"/>
      <c r="BC40" s="120"/>
      <c r="BD40" s="121"/>
      <c r="BE40" s="123"/>
      <c r="BF40" s="122"/>
      <c r="BG40" s="120"/>
      <c r="BH40" s="120"/>
      <c r="BI40" s="121"/>
      <c r="BJ40" s="123"/>
      <c r="BK40" s="122"/>
      <c r="BL40" s="120"/>
      <c r="BM40" s="120"/>
      <c r="BN40" s="121"/>
      <c r="BO40" s="123"/>
      <c r="BP40" s="122"/>
      <c r="BQ40" s="120"/>
      <c r="BR40" s="120"/>
      <c r="BS40" s="121"/>
      <c r="BT40" s="123"/>
      <c r="BU40" s="122"/>
      <c r="BV40" s="120"/>
      <c r="BW40" s="120"/>
      <c r="BX40" s="121"/>
      <c r="BY40" s="123"/>
      <c r="BZ40" s="122"/>
      <c r="CA40" s="120"/>
      <c r="CB40" s="120"/>
      <c r="CC40" s="121"/>
      <c r="CD40" s="123"/>
      <c r="CE40" s="122"/>
      <c r="CF40" s="120"/>
      <c r="CG40" s="120"/>
      <c r="CH40" s="121"/>
      <c r="CI40" s="123"/>
      <c r="CJ40" s="122"/>
      <c r="CK40" s="120"/>
      <c r="CL40" s="120"/>
      <c r="CM40" s="121"/>
      <c r="CN40" s="123"/>
      <c r="CO40" s="122"/>
      <c r="CP40" s="120"/>
      <c r="CQ40" s="120"/>
      <c r="CR40" s="121"/>
      <c r="CS40" s="123"/>
      <c r="CT40" s="122"/>
      <c r="CU40" s="120"/>
      <c r="CV40" s="120"/>
      <c r="CW40" s="121"/>
      <c r="CX40" s="123"/>
      <c r="CY40" s="122"/>
      <c r="CZ40" s="120"/>
      <c r="DA40" s="120"/>
      <c r="DB40" s="121"/>
      <c r="DC40" s="123"/>
      <c r="DD40" s="122"/>
      <c r="DE40" s="120"/>
      <c r="DF40" s="120"/>
      <c r="DG40" s="121"/>
      <c r="DH40" s="123"/>
      <c r="DI40" s="122"/>
      <c r="DJ40" s="120"/>
      <c r="DK40" s="120"/>
      <c r="DL40" s="121"/>
      <c r="DM40" s="123"/>
      <c r="DN40" s="122"/>
      <c r="DO40" s="120"/>
      <c r="DP40" s="120"/>
      <c r="DQ40" s="121"/>
      <c r="DR40" s="123"/>
      <c r="DS40" s="122"/>
      <c r="DT40" s="115">
        <f t="shared" si="0"/>
        <v>0</v>
      </c>
    </row>
    <row r="41" spans="1:124">
      <c r="A41" s="36" t="str">
        <f>IF(Brukerregistrering!C39="","",Brukerregistrering!C39)</f>
        <v/>
      </c>
      <c r="B41" s="22" t="str">
        <f>IF(Brukerregistrering!F39="","",Brukerregistrering!F39)</f>
        <v/>
      </c>
      <c r="C41" s="23" t="str">
        <f>IF(Brukerregistrering!H39="","",Brukerregistrering!H39)</f>
        <v/>
      </c>
      <c r="D41" s="120" t="str">
        <f>IF(Målinger!K41="","",(Målinger!K41-Målinger!$E41)*'Kostnader lønn, utstyr osv.'!$S$25*(-1))</f>
        <v/>
      </c>
      <c r="E41" s="120" t="str">
        <f>IF(AND(Målinger!L41="",Målinger!O41=""),"",(Målinger!L41+Målinger!O41-Målinger!F41)*'Kostnader lønn, utstyr osv.'!$S$20/60*(-1)*Målinger!$F$3)</f>
        <v/>
      </c>
      <c r="F41" s="121" t="str">
        <f>IF(Målinger!K41="","",('kjøring-støtteark'!E44-'kjøring-støtteark'!D44)*'Kostnader lønn, utstyr osv.'!$S$20/60*(-1)*Målinger!$F$3)</f>
        <v/>
      </c>
      <c r="G41" s="123" t="str">
        <f>IF(Målinger!N41="","",(Målinger!N41-Målinger!H41)*'Kostnader lønn, utstyr osv.'!$S$39*Målinger!$F$3*(-1))</f>
        <v/>
      </c>
      <c r="H41" s="122" t="str">
        <f>IF(Målinger!M41="","",(Målinger!M41-Målinger!G41)*'Kostnader lønn, utstyr osv.'!$S$34*(-1)*Målinger!$F$3)</f>
        <v/>
      </c>
      <c r="I41" s="120" t="str">
        <f>IF(Målinger!V41="","",(Målinger!V41-Målinger!$E41)*'Kostnader lønn, utstyr osv.'!$S$25*(-1))</f>
        <v/>
      </c>
      <c r="J41" s="120" t="str">
        <f>IF(AND(Målinger!W41="",Målinger!Z41=""),"",(Målinger!W41+Målinger!Z41-Målinger!F41)*'Kostnader lønn, utstyr osv.'!$S$20/60*(-1)*Målinger!$F$3)</f>
        <v/>
      </c>
      <c r="K41" s="121" t="str">
        <f>IF(Målinger!V41="","",('kjøring-støtteark'!F44-'kjøring-støtteark'!D44)*'Kostnader lønn, utstyr osv.'!$S$20/60*(-1)*Målinger!$F$3)</f>
        <v/>
      </c>
      <c r="L41" s="123" t="str">
        <f>IF(Målinger!Y41="","",(Målinger!Y41-Målinger!H41)*'Kostnader lønn, utstyr osv.'!$S$39*Målinger!$F$3*(-1))</f>
        <v/>
      </c>
      <c r="M41" s="122" t="str">
        <f>IF(Målinger!X41="","",(Målinger!X41-Målinger!G41)*'Kostnader lønn, utstyr osv.'!$S$34*(-1)*Målinger!$F$3)</f>
        <v/>
      </c>
      <c r="N41" s="120" t="str">
        <f>IF(Målinger!AG41="","",(Målinger!AG41-Målinger!$E41)*'Kostnader lønn, utstyr osv.'!$S$25*(-1))</f>
        <v/>
      </c>
      <c r="O41" s="120" t="str">
        <f>IF(AND(Målinger!AH41="",Målinger!AK41=""),"",(Målinger!AH41+Målinger!AK41-Målinger!F41)*'Kostnader lønn, utstyr osv.'!$S$20/60*(-1)*Målinger!$F$3)</f>
        <v/>
      </c>
      <c r="P41" s="121" t="str">
        <f>IF(Målinger!AG41="","",('kjøring-støtteark'!G44-'kjøring-støtteark'!D44)*'Kostnader lønn, utstyr osv.'!$S$20/60*(-1)*Målinger!$F$3)</f>
        <v/>
      </c>
      <c r="Q41" s="123" t="str">
        <f>IF(Målinger!AJ41="","",(Målinger!AJ41-Målinger!H41)*'Kostnader lønn, utstyr osv.'!$S$39*Målinger!$F$3*(-1))</f>
        <v/>
      </c>
      <c r="R41" s="122" t="str">
        <f>IF(Målinger!AI41="","",(Målinger!AI41-Målinger!G41)*'Kostnader lønn, utstyr osv.'!$S$34*(-1)*Målinger!$F$3)</f>
        <v/>
      </c>
      <c r="S41" s="120" t="str">
        <f>IF(Målinger!AR41="","",(Målinger!AR41-Målinger!$E41)*'Kostnader lønn, utstyr osv.'!$S$25*(-1))</f>
        <v/>
      </c>
      <c r="T41" s="120" t="str">
        <f>IF(AND(Målinger!AS41="",Målinger!AV41=""),"",(Målinger!AS41+Målinger!AV41-Målinger!F41)*'Kostnader lønn, utstyr osv.'!$S$20/60*(-1)*Målinger!$F$3)</f>
        <v/>
      </c>
      <c r="U41" s="121" t="str">
        <f>IF(Målinger!AR41="","",('kjøring-støtteark'!H44-'kjøring-støtteark'!D44)*'Kostnader lønn, utstyr osv.'!$S$20/60*(-1)*Målinger!$F$3)</f>
        <v/>
      </c>
      <c r="V41" s="123" t="str">
        <f>IF(Målinger!AU41="","",(Målinger!AU41-Målinger!H41)*'Kostnader lønn, utstyr osv.'!$S$39*Målinger!$F$3*(-1))</f>
        <v/>
      </c>
      <c r="W41" s="122" t="str">
        <f>IF(Målinger!AT41="","",(Målinger!AT41-Målinger!G41)*'Kostnader lønn, utstyr osv.'!$S$34*(-1)*Målinger!$F$3)</f>
        <v/>
      </c>
      <c r="X41" s="120"/>
      <c r="Y41" s="120"/>
      <c r="Z41" s="121"/>
      <c r="AA41" s="123"/>
      <c r="AB41" s="122"/>
      <c r="AC41" s="120"/>
      <c r="AD41" s="120"/>
      <c r="AE41" s="121"/>
      <c r="AF41" s="123"/>
      <c r="AG41" s="122"/>
      <c r="AH41" s="120"/>
      <c r="AI41" s="120"/>
      <c r="AJ41" s="121"/>
      <c r="AK41" s="123"/>
      <c r="AL41" s="122"/>
      <c r="AM41" s="120"/>
      <c r="AN41" s="120"/>
      <c r="AO41" s="121"/>
      <c r="AP41" s="123"/>
      <c r="AQ41" s="122"/>
      <c r="AR41" s="120"/>
      <c r="AS41" s="120"/>
      <c r="AT41" s="121"/>
      <c r="AU41" s="123"/>
      <c r="AV41" s="122"/>
      <c r="AW41" s="120"/>
      <c r="AX41" s="120"/>
      <c r="AY41" s="121"/>
      <c r="AZ41" s="123"/>
      <c r="BA41" s="122"/>
      <c r="BB41" s="120"/>
      <c r="BC41" s="120"/>
      <c r="BD41" s="121"/>
      <c r="BE41" s="123"/>
      <c r="BF41" s="122"/>
      <c r="BG41" s="120"/>
      <c r="BH41" s="120"/>
      <c r="BI41" s="121"/>
      <c r="BJ41" s="123"/>
      <c r="BK41" s="122"/>
      <c r="BL41" s="120"/>
      <c r="BM41" s="120"/>
      <c r="BN41" s="121"/>
      <c r="BO41" s="123"/>
      <c r="BP41" s="122"/>
      <c r="BQ41" s="120"/>
      <c r="BR41" s="120"/>
      <c r="BS41" s="121"/>
      <c r="BT41" s="123"/>
      <c r="BU41" s="122"/>
      <c r="BV41" s="120"/>
      <c r="BW41" s="120"/>
      <c r="BX41" s="121"/>
      <c r="BY41" s="123"/>
      <c r="BZ41" s="122"/>
      <c r="CA41" s="120"/>
      <c r="CB41" s="120"/>
      <c r="CC41" s="121"/>
      <c r="CD41" s="123"/>
      <c r="CE41" s="122"/>
      <c r="CF41" s="120"/>
      <c r="CG41" s="120"/>
      <c r="CH41" s="121"/>
      <c r="CI41" s="123"/>
      <c r="CJ41" s="122"/>
      <c r="CK41" s="120"/>
      <c r="CL41" s="120"/>
      <c r="CM41" s="121"/>
      <c r="CN41" s="123"/>
      <c r="CO41" s="122"/>
      <c r="CP41" s="120"/>
      <c r="CQ41" s="120"/>
      <c r="CR41" s="121"/>
      <c r="CS41" s="123"/>
      <c r="CT41" s="122"/>
      <c r="CU41" s="120"/>
      <c r="CV41" s="120"/>
      <c r="CW41" s="121"/>
      <c r="CX41" s="123"/>
      <c r="CY41" s="122"/>
      <c r="CZ41" s="120"/>
      <c r="DA41" s="120"/>
      <c r="DB41" s="121"/>
      <c r="DC41" s="123"/>
      <c r="DD41" s="122"/>
      <c r="DE41" s="120"/>
      <c r="DF41" s="120"/>
      <c r="DG41" s="121"/>
      <c r="DH41" s="123"/>
      <c r="DI41" s="122"/>
      <c r="DJ41" s="120"/>
      <c r="DK41" s="120"/>
      <c r="DL41" s="121"/>
      <c r="DM41" s="123"/>
      <c r="DN41" s="122"/>
      <c r="DO41" s="120"/>
      <c r="DP41" s="120"/>
      <c r="DQ41" s="121"/>
      <c r="DR41" s="123"/>
      <c r="DS41" s="122"/>
      <c r="DT41" s="115">
        <f t="shared" si="0"/>
        <v>0</v>
      </c>
    </row>
    <row r="42" spans="1:124">
      <c r="A42" s="36" t="str">
        <f>IF(Brukerregistrering!C40="","",Brukerregistrering!C40)</f>
        <v/>
      </c>
      <c r="B42" s="22" t="str">
        <f>IF(Brukerregistrering!F40="","",Brukerregistrering!F40)</f>
        <v/>
      </c>
      <c r="C42" s="23" t="str">
        <f>IF(Brukerregistrering!H40="","",Brukerregistrering!H40)</f>
        <v/>
      </c>
      <c r="D42" s="120" t="str">
        <f>IF(Målinger!K42="","",(Målinger!K42-Målinger!$E42)*'Kostnader lønn, utstyr osv.'!$S$25*(-1))</f>
        <v/>
      </c>
      <c r="E42" s="120" t="str">
        <f>IF(AND(Målinger!L42="",Målinger!O42=""),"",(Målinger!L42+Målinger!O42-Målinger!F42)*'Kostnader lønn, utstyr osv.'!$S$20/60*(-1)*Målinger!$F$3)</f>
        <v/>
      </c>
      <c r="F42" s="121" t="str">
        <f>IF(Målinger!K42="","",('kjøring-støtteark'!E45-'kjøring-støtteark'!D45)*'Kostnader lønn, utstyr osv.'!$S$20/60*(-1)*Målinger!$F$3)</f>
        <v/>
      </c>
      <c r="G42" s="123" t="str">
        <f>IF(Målinger!N42="","",(Målinger!N42-Målinger!H42)*'Kostnader lønn, utstyr osv.'!$S$39*Målinger!$F$3*(-1))</f>
        <v/>
      </c>
      <c r="H42" s="122" t="str">
        <f>IF(Målinger!M42="","",(Målinger!M42-Målinger!G42)*'Kostnader lønn, utstyr osv.'!$S$34*(-1)*Målinger!$F$3)</f>
        <v/>
      </c>
      <c r="I42" s="120" t="str">
        <f>IF(Målinger!V42="","",(Målinger!V42-Målinger!$E42)*'Kostnader lønn, utstyr osv.'!$S$25*(-1))</f>
        <v/>
      </c>
      <c r="J42" s="120" t="str">
        <f>IF(AND(Målinger!W42="",Målinger!Z42=""),"",(Målinger!W42+Målinger!Z42-Målinger!F42)*'Kostnader lønn, utstyr osv.'!$S$20/60*(-1)*Målinger!$F$3)</f>
        <v/>
      </c>
      <c r="K42" s="121" t="str">
        <f>IF(Målinger!V42="","",('kjøring-støtteark'!F45-'kjøring-støtteark'!D45)*'Kostnader lønn, utstyr osv.'!$S$20/60*(-1)*Målinger!$F$3)</f>
        <v/>
      </c>
      <c r="L42" s="123" t="str">
        <f>IF(Målinger!Y42="","",(Målinger!Y42-Målinger!H42)*'Kostnader lønn, utstyr osv.'!$S$39*Målinger!$F$3*(-1))</f>
        <v/>
      </c>
      <c r="M42" s="122" t="str">
        <f>IF(Målinger!X42="","",(Målinger!X42-Målinger!G42)*'Kostnader lønn, utstyr osv.'!$S$34*(-1)*Målinger!$F$3)</f>
        <v/>
      </c>
      <c r="N42" s="120" t="str">
        <f>IF(Målinger!AG42="","",(Målinger!AG42-Målinger!$E42)*'Kostnader lønn, utstyr osv.'!$S$25*(-1))</f>
        <v/>
      </c>
      <c r="O42" s="120" t="str">
        <f>IF(AND(Målinger!AH42="",Målinger!AK42=""),"",(Målinger!AH42+Målinger!AK42-Målinger!F42)*'Kostnader lønn, utstyr osv.'!$S$20/60*(-1)*Målinger!$F$3)</f>
        <v/>
      </c>
      <c r="P42" s="121" t="str">
        <f>IF(Målinger!AG42="","",('kjøring-støtteark'!G45-'kjøring-støtteark'!D45)*'Kostnader lønn, utstyr osv.'!$S$20/60*(-1)*Målinger!$F$3)</f>
        <v/>
      </c>
      <c r="Q42" s="123" t="str">
        <f>IF(Målinger!AJ42="","",(Målinger!AJ42-Målinger!H42)*'Kostnader lønn, utstyr osv.'!$S$39*Målinger!$F$3*(-1))</f>
        <v/>
      </c>
      <c r="R42" s="122" t="str">
        <f>IF(Målinger!AI42="","",(Målinger!AI42-Målinger!G42)*'Kostnader lønn, utstyr osv.'!$S$34*(-1)*Målinger!$F$3)</f>
        <v/>
      </c>
      <c r="S42" s="120" t="str">
        <f>IF(Målinger!AR42="","",(Målinger!AR42-Målinger!$E42)*'Kostnader lønn, utstyr osv.'!$S$25*(-1))</f>
        <v/>
      </c>
      <c r="T42" s="120" t="str">
        <f>IF(AND(Målinger!AS42="",Målinger!AV42=""),"",(Målinger!AS42+Målinger!AV42-Målinger!F42)*'Kostnader lønn, utstyr osv.'!$S$20/60*(-1)*Målinger!$F$3)</f>
        <v/>
      </c>
      <c r="U42" s="121" t="str">
        <f>IF(Målinger!AR42="","",('kjøring-støtteark'!H45-'kjøring-støtteark'!D45)*'Kostnader lønn, utstyr osv.'!$S$20/60*(-1)*Målinger!$F$3)</f>
        <v/>
      </c>
      <c r="V42" s="123" t="str">
        <f>IF(Målinger!AU42="","",(Målinger!AU42-Målinger!H42)*'Kostnader lønn, utstyr osv.'!$S$39*Målinger!$F$3*(-1))</f>
        <v/>
      </c>
      <c r="W42" s="122" t="str">
        <f>IF(Målinger!AT42="","",(Målinger!AT42-Målinger!G42)*'Kostnader lønn, utstyr osv.'!$S$34*(-1)*Målinger!$F$3)</f>
        <v/>
      </c>
      <c r="X42" s="120"/>
      <c r="Y42" s="120"/>
      <c r="Z42" s="121"/>
      <c r="AA42" s="123"/>
      <c r="AB42" s="122"/>
      <c r="AC42" s="120"/>
      <c r="AD42" s="120"/>
      <c r="AE42" s="121"/>
      <c r="AF42" s="123"/>
      <c r="AG42" s="122"/>
      <c r="AH42" s="120"/>
      <c r="AI42" s="120"/>
      <c r="AJ42" s="121"/>
      <c r="AK42" s="123"/>
      <c r="AL42" s="122"/>
      <c r="AM42" s="120"/>
      <c r="AN42" s="120"/>
      <c r="AO42" s="121"/>
      <c r="AP42" s="123"/>
      <c r="AQ42" s="122"/>
      <c r="AR42" s="120"/>
      <c r="AS42" s="120"/>
      <c r="AT42" s="121"/>
      <c r="AU42" s="123"/>
      <c r="AV42" s="122"/>
      <c r="AW42" s="120"/>
      <c r="AX42" s="120"/>
      <c r="AY42" s="121"/>
      <c r="AZ42" s="123"/>
      <c r="BA42" s="122"/>
      <c r="BB42" s="120"/>
      <c r="BC42" s="120"/>
      <c r="BD42" s="121"/>
      <c r="BE42" s="123"/>
      <c r="BF42" s="122"/>
      <c r="BG42" s="120"/>
      <c r="BH42" s="120"/>
      <c r="BI42" s="121"/>
      <c r="BJ42" s="123"/>
      <c r="BK42" s="122"/>
      <c r="BL42" s="120"/>
      <c r="BM42" s="120"/>
      <c r="BN42" s="121"/>
      <c r="BO42" s="123"/>
      <c r="BP42" s="122"/>
      <c r="BQ42" s="120"/>
      <c r="BR42" s="120"/>
      <c r="BS42" s="121"/>
      <c r="BT42" s="123"/>
      <c r="BU42" s="122"/>
      <c r="BV42" s="120"/>
      <c r="BW42" s="120"/>
      <c r="BX42" s="121"/>
      <c r="BY42" s="123"/>
      <c r="BZ42" s="122"/>
      <c r="CA42" s="120"/>
      <c r="CB42" s="120"/>
      <c r="CC42" s="121"/>
      <c r="CD42" s="123"/>
      <c r="CE42" s="122"/>
      <c r="CF42" s="120"/>
      <c r="CG42" s="120"/>
      <c r="CH42" s="121"/>
      <c r="CI42" s="123"/>
      <c r="CJ42" s="122"/>
      <c r="CK42" s="120"/>
      <c r="CL42" s="120"/>
      <c r="CM42" s="121"/>
      <c r="CN42" s="123"/>
      <c r="CO42" s="122"/>
      <c r="CP42" s="120"/>
      <c r="CQ42" s="120"/>
      <c r="CR42" s="121"/>
      <c r="CS42" s="123"/>
      <c r="CT42" s="122"/>
      <c r="CU42" s="120"/>
      <c r="CV42" s="120"/>
      <c r="CW42" s="121"/>
      <c r="CX42" s="123"/>
      <c r="CY42" s="122"/>
      <c r="CZ42" s="120"/>
      <c r="DA42" s="120"/>
      <c r="DB42" s="121"/>
      <c r="DC42" s="123"/>
      <c r="DD42" s="122"/>
      <c r="DE42" s="120"/>
      <c r="DF42" s="120"/>
      <c r="DG42" s="121"/>
      <c r="DH42" s="123"/>
      <c r="DI42" s="122"/>
      <c r="DJ42" s="120"/>
      <c r="DK42" s="120"/>
      <c r="DL42" s="121"/>
      <c r="DM42" s="123"/>
      <c r="DN42" s="122"/>
      <c r="DO42" s="120"/>
      <c r="DP42" s="120"/>
      <c r="DQ42" s="121"/>
      <c r="DR42" s="123"/>
      <c r="DS42" s="122"/>
      <c r="DT42" s="115">
        <f t="shared" si="0"/>
        <v>0</v>
      </c>
    </row>
    <row r="43" spans="1:124">
      <c r="A43" s="36" t="str">
        <f>IF(Brukerregistrering!C41="","",Brukerregistrering!C41)</f>
        <v/>
      </c>
      <c r="B43" s="22" t="str">
        <f>IF(Brukerregistrering!F41="","",Brukerregistrering!F41)</f>
        <v/>
      </c>
      <c r="C43" s="23" t="str">
        <f>IF(Brukerregistrering!H41="","",Brukerregistrering!H41)</f>
        <v/>
      </c>
      <c r="D43" s="120" t="str">
        <f>IF(Målinger!K43="","",(Målinger!K43-Målinger!$E43)*'Kostnader lønn, utstyr osv.'!$S$25*(-1))</f>
        <v/>
      </c>
      <c r="E43" s="120" t="str">
        <f>IF(AND(Målinger!L43="",Målinger!O43=""),"",(Målinger!L43+Målinger!O43-Målinger!F43)*'Kostnader lønn, utstyr osv.'!$S$20/60*(-1)*Målinger!$F$3)</f>
        <v/>
      </c>
      <c r="F43" s="121" t="str">
        <f>IF(Målinger!K43="","",('kjøring-støtteark'!E46-'kjøring-støtteark'!D46)*'Kostnader lønn, utstyr osv.'!$S$20/60*(-1)*Målinger!$F$3)</f>
        <v/>
      </c>
      <c r="G43" s="123" t="str">
        <f>IF(Målinger!N43="","",(Målinger!N43-Målinger!H43)*'Kostnader lønn, utstyr osv.'!$S$39*Målinger!$F$3*(-1))</f>
        <v/>
      </c>
      <c r="H43" s="122" t="str">
        <f>IF(Målinger!M43="","",(Målinger!M43-Målinger!G43)*'Kostnader lønn, utstyr osv.'!$S$34*(-1)*Målinger!$F$3)</f>
        <v/>
      </c>
      <c r="I43" s="120" t="str">
        <f>IF(Målinger!V43="","",(Målinger!V43-Målinger!$E43)*'Kostnader lønn, utstyr osv.'!$S$25*(-1))</f>
        <v/>
      </c>
      <c r="J43" s="120" t="str">
        <f>IF(AND(Målinger!W43="",Målinger!Z43=""),"",(Målinger!W43+Målinger!Z43-Målinger!F43)*'Kostnader lønn, utstyr osv.'!$S$20/60*(-1)*Målinger!$F$3)</f>
        <v/>
      </c>
      <c r="K43" s="121" t="str">
        <f>IF(Målinger!V43="","",('kjøring-støtteark'!F46-'kjøring-støtteark'!D46)*'Kostnader lønn, utstyr osv.'!$S$20/60*(-1)*Målinger!$F$3)</f>
        <v/>
      </c>
      <c r="L43" s="123" t="str">
        <f>IF(Målinger!Y43="","",(Målinger!Y43-Målinger!H43)*'Kostnader lønn, utstyr osv.'!$S$39*Målinger!$F$3*(-1))</f>
        <v/>
      </c>
      <c r="M43" s="122" t="str">
        <f>IF(Målinger!X43="","",(Målinger!X43-Målinger!G43)*'Kostnader lønn, utstyr osv.'!$S$34*(-1)*Målinger!$F$3)</f>
        <v/>
      </c>
      <c r="N43" s="120" t="str">
        <f>IF(Målinger!AG43="","",(Målinger!AG43-Målinger!$E43)*'Kostnader lønn, utstyr osv.'!$S$25*(-1))</f>
        <v/>
      </c>
      <c r="O43" s="120" t="str">
        <f>IF(AND(Målinger!AH43="",Målinger!AK43=""),"",(Målinger!AH43+Målinger!AK43-Målinger!F43)*'Kostnader lønn, utstyr osv.'!$S$20/60*(-1)*Målinger!$F$3)</f>
        <v/>
      </c>
      <c r="P43" s="121" t="str">
        <f>IF(Målinger!AG43="","",('kjøring-støtteark'!G46-'kjøring-støtteark'!D46)*'Kostnader lønn, utstyr osv.'!$S$20/60*(-1)*Målinger!$F$3)</f>
        <v/>
      </c>
      <c r="Q43" s="123" t="str">
        <f>IF(Målinger!AJ43="","",(Målinger!AJ43-Målinger!H43)*'Kostnader lønn, utstyr osv.'!$S$39*Målinger!$F$3*(-1))</f>
        <v/>
      </c>
      <c r="R43" s="122" t="str">
        <f>IF(Målinger!AI43="","",(Målinger!AI43-Målinger!G43)*'Kostnader lønn, utstyr osv.'!$S$34*(-1)*Målinger!$F$3)</f>
        <v/>
      </c>
      <c r="S43" s="120" t="str">
        <f>IF(Målinger!AR43="","",(Målinger!AR43-Målinger!$E43)*'Kostnader lønn, utstyr osv.'!$S$25*(-1))</f>
        <v/>
      </c>
      <c r="T43" s="120" t="str">
        <f>IF(AND(Målinger!AS43="",Målinger!AV43=""),"",(Målinger!AS43+Målinger!AV43-Målinger!F43)*'Kostnader lønn, utstyr osv.'!$S$20/60*(-1)*Målinger!$F$3)</f>
        <v/>
      </c>
      <c r="U43" s="121" t="str">
        <f>IF(Målinger!AR43="","",('kjøring-støtteark'!H46-'kjøring-støtteark'!D46)*'Kostnader lønn, utstyr osv.'!$S$20/60*(-1)*Målinger!$F$3)</f>
        <v/>
      </c>
      <c r="V43" s="123" t="str">
        <f>IF(Målinger!AU43="","",(Målinger!AU43-Målinger!H43)*'Kostnader lønn, utstyr osv.'!$S$39*Målinger!$F$3*(-1))</f>
        <v/>
      </c>
      <c r="W43" s="122" t="str">
        <f>IF(Målinger!AT43="","",(Målinger!AT43-Målinger!G43)*'Kostnader lønn, utstyr osv.'!$S$34*(-1)*Målinger!$F$3)</f>
        <v/>
      </c>
      <c r="X43" s="120"/>
      <c r="Y43" s="120"/>
      <c r="Z43" s="121"/>
      <c r="AA43" s="123"/>
      <c r="AB43" s="122"/>
      <c r="AC43" s="120"/>
      <c r="AD43" s="120"/>
      <c r="AE43" s="121"/>
      <c r="AF43" s="123"/>
      <c r="AG43" s="122"/>
      <c r="AH43" s="120"/>
      <c r="AI43" s="120"/>
      <c r="AJ43" s="121"/>
      <c r="AK43" s="123"/>
      <c r="AL43" s="122"/>
      <c r="AM43" s="120"/>
      <c r="AN43" s="120"/>
      <c r="AO43" s="121"/>
      <c r="AP43" s="123"/>
      <c r="AQ43" s="122"/>
      <c r="AR43" s="120"/>
      <c r="AS43" s="120"/>
      <c r="AT43" s="121"/>
      <c r="AU43" s="123"/>
      <c r="AV43" s="122"/>
      <c r="AW43" s="120"/>
      <c r="AX43" s="120"/>
      <c r="AY43" s="121"/>
      <c r="AZ43" s="123"/>
      <c r="BA43" s="122"/>
      <c r="BB43" s="120"/>
      <c r="BC43" s="120"/>
      <c r="BD43" s="121"/>
      <c r="BE43" s="123"/>
      <c r="BF43" s="122"/>
      <c r="BG43" s="120"/>
      <c r="BH43" s="120"/>
      <c r="BI43" s="121"/>
      <c r="BJ43" s="123"/>
      <c r="BK43" s="122"/>
      <c r="BL43" s="120"/>
      <c r="BM43" s="120"/>
      <c r="BN43" s="121"/>
      <c r="BO43" s="123"/>
      <c r="BP43" s="122"/>
      <c r="BQ43" s="120"/>
      <c r="BR43" s="120"/>
      <c r="BS43" s="121"/>
      <c r="BT43" s="123"/>
      <c r="BU43" s="122"/>
      <c r="BV43" s="120"/>
      <c r="BW43" s="120"/>
      <c r="BX43" s="121"/>
      <c r="BY43" s="123"/>
      <c r="BZ43" s="122"/>
      <c r="CA43" s="120"/>
      <c r="CB43" s="120"/>
      <c r="CC43" s="121"/>
      <c r="CD43" s="123"/>
      <c r="CE43" s="122"/>
      <c r="CF43" s="120"/>
      <c r="CG43" s="120"/>
      <c r="CH43" s="121"/>
      <c r="CI43" s="123"/>
      <c r="CJ43" s="122"/>
      <c r="CK43" s="120"/>
      <c r="CL43" s="120"/>
      <c r="CM43" s="121"/>
      <c r="CN43" s="123"/>
      <c r="CO43" s="122"/>
      <c r="CP43" s="120"/>
      <c r="CQ43" s="120"/>
      <c r="CR43" s="121"/>
      <c r="CS43" s="123"/>
      <c r="CT43" s="122"/>
      <c r="CU43" s="120"/>
      <c r="CV43" s="120"/>
      <c r="CW43" s="121"/>
      <c r="CX43" s="123"/>
      <c r="CY43" s="122"/>
      <c r="CZ43" s="120"/>
      <c r="DA43" s="120"/>
      <c r="DB43" s="121"/>
      <c r="DC43" s="123"/>
      <c r="DD43" s="122"/>
      <c r="DE43" s="120"/>
      <c r="DF43" s="120"/>
      <c r="DG43" s="121"/>
      <c r="DH43" s="123"/>
      <c r="DI43" s="122"/>
      <c r="DJ43" s="120"/>
      <c r="DK43" s="120"/>
      <c r="DL43" s="121"/>
      <c r="DM43" s="123"/>
      <c r="DN43" s="122"/>
      <c r="DO43" s="120"/>
      <c r="DP43" s="120"/>
      <c r="DQ43" s="121"/>
      <c r="DR43" s="123"/>
      <c r="DS43" s="122"/>
      <c r="DT43" s="115">
        <f t="shared" si="0"/>
        <v>0</v>
      </c>
    </row>
    <row r="44" spans="1:124">
      <c r="A44" s="36" t="str">
        <f>IF(Brukerregistrering!C42="","",Brukerregistrering!C42)</f>
        <v/>
      </c>
      <c r="B44" s="22" t="str">
        <f>IF(Brukerregistrering!F42="","",Brukerregistrering!F42)</f>
        <v/>
      </c>
      <c r="C44" s="23" t="str">
        <f>IF(Brukerregistrering!H42="","",Brukerregistrering!H42)</f>
        <v/>
      </c>
      <c r="D44" s="120" t="str">
        <f>IF(Målinger!K44="","",(Målinger!K44-Målinger!$E44)*'Kostnader lønn, utstyr osv.'!$S$25*(-1))</f>
        <v/>
      </c>
      <c r="E44" s="120" t="str">
        <f>IF(AND(Målinger!L44="",Målinger!O44=""),"",(Målinger!L44+Målinger!O44-Målinger!F44)*'Kostnader lønn, utstyr osv.'!$S$20/60*(-1)*Målinger!$F$3)</f>
        <v/>
      </c>
      <c r="F44" s="121" t="str">
        <f>IF(Målinger!K44="","",('kjøring-støtteark'!E47-'kjøring-støtteark'!D47)*'Kostnader lønn, utstyr osv.'!$S$20/60*(-1)*Målinger!$F$3)</f>
        <v/>
      </c>
      <c r="G44" s="123" t="str">
        <f>IF(Målinger!N44="","",(Målinger!N44-Målinger!H44)*'Kostnader lønn, utstyr osv.'!$S$39*Målinger!$F$3*(-1))</f>
        <v/>
      </c>
      <c r="H44" s="122" t="str">
        <f>IF(Målinger!M44="","",(Målinger!M44-Målinger!G44)*'Kostnader lønn, utstyr osv.'!$S$34*(-1)*Målinger!$F$3)</f>
        <v/>
      </c>
      <c r="I44" s="120" t="str">
        <f>IF(Målinger!V44="","",(Målinger!V44-Målinger!$E44)*'Kostnader lønn, utstyr osv.'!$S$25*(-1))</f>
        <v/>
      </c>
      <c r="J44" s="120" t="str">
        <f>IF(AND(Målinger!W44="",Målinger!Z44=""),"",(Målinger!W44+Målinger!Z44-Målinger!F44)*'Kostnader lønn, utstyr osv.'!$S$20/60*(-1)*Målinger!$F$3)</f>
        <v/>
      </c>
      <c r="K44" s="121" t="str">
        <f>IF(Målinger!V44="","",('kjøring-støtteark'!F47-'kjøring-støtteark'!D47)*'Kostnader lønn, utstyr osv.'!$S$20/60*(-1)*Målinger!$F$3)</f>
        <v/>
      </c>
      <c r="L44" s="123" t="str">
        <f>IF(Målinger!Y44="","",(Målinger!Y44-Målinger!H44)*'Kostnader lønn, utstyr osv.'!$S$39*Målinger!$F$3*(-1))</f>
        <v/>
      </c>
      <c r="M44" s="122" t="str">
        <f>IF(Målinger!X44="","",(Målinger!X44-Målinger!G44)*'Kostnader lønn, utstyr osv.'!$S$34*(-1)*Målinger!$F$3)</f>
        <v/>
      </c>
      <c r="N44" s="120" t="str">
        <f>IF(Målinger!AG44="","",(Målinger!AG44-Målinger!$E44)*'Kostnader lønn, utstyr osv.'!$S$25*(-1))</f>
        <v/>
      </c>
      <c r="O44" s="120" t="str">
        <f>IF(AND(Målinger!AH44="",Målinger!AK44=""),"",(Målinger!AH44+Målinger!AK44-Målinger!F44)*'Kostnader lønn, utstyr osv.'!$S$20/60*(-1)*Målinger!$F$3)</f>
        <v/>
      </c>
      <c r="P44" s="121" t="str">
        <f>IF(Målinger!AG44="","",('kjøring-støtteark'!G47-'kjøring-støtteark'!D47)*'Kostnader lønn, utstyr osv.'!$S$20/60*(-1)*Målinger!$F$3)</f>
        <v/>
      </c>
      <c r="Q44" s="123" t="str">
        <f>IF(Målinger!AJ44="","",(Målinger!AJ44-Målinger!H44)*'Kostnader lønn, utstyr osv.'!$S$39*Målinger!$F$3*(-1))</f>
        <v/>
      </c>
      <c r="R44" s="122" t="str">
        <f>IF(Målinger!AI44="","",(Målinger!AI44-Målinger!G44)*'Kostnader lønn, utstyr osv.'!$S$34*(-1)*Målinger!$F$3)</f>
        <v/>
      </c>
      <c r="S44" s="120" t="str">
        <f>IF(Målinger!AR44="","",(Målinger!AR44-Målinger!$E44)*'Kostnader lønn, utstyr osv.'!$S$25*(-1))</f>
        <v/>
      </c>
      <c r="T44" s="120" t="str">
        <f>IF(AND(Målinger!AS44="",Målinger!AV44=""),"",(Målinger!AS44+Målinger!AV44-Målinger!F44)*'Kostnader lønn, utstyr osv.'!$S$20/60*(-1)*Målinger!$F$3)</f>
        <v/>
      </c>
      <c r="U44" s="121" t="str">
        <f>IF(Målinger!AR44="","",('kjøring-støtteark'!H47-'kjøring-støtteark'!D47)*'Kostnader lønn, utstyr osv.'!$S$20/60*(-1)*Målinger!$F$3)</f>
        <v/>
      </c>
      <c r="V44" s="123" t="str">
        <f>IF(Målinger!AU44="","",(Målinger!AU44-Målinger!H44)*'Kostnader lønn, utstyr osv.'!$S$39*Målinger!$F$3*(-1))</f>
        <v/>
      </c>
      <c r="W44" s="122" t="str">
        <f>IF(Målinger!AT44="","",(Målinger!AT44-Målinger!G44)*'Kostnader lønn, utstyr osv.'!$S$34*(-1)*Målinger!$F$3)</f>
        <v/>
      </c>
      <c r="X44" s="120"/>
      <c r="Y44" s="120"/>
      <c r="Z44" s="121"/>
      <c r="AA44" s="123"/>
      <c r="AB44" s="122"/>
      <c r="AC44" s="120"/>
      <c r="AD44" s="120"/>
      <c r="AE44" s="121"/>
      <c r="AF44" s="123"/>
      <c r="AG44" s="122"/>
      <c r="AH44" s="120"/>
      <c r="AI44" s="120"/>
      <c r="AJ44" s="121"/>
      <c r="AK44" s="123"/>
      <c r="AL44" s="122"/>
      <c r="AM44" s="120"/>
      <c r="AN44" s="120"/>
      <c r="AO44" s="121"/>
      <c r="AP44" s="123"/>
      <c r="AQ44" s="122"/>
      <c r="AR44" s="120"/>
      <c r="AS44" s="120"/>
      <c r="AT44" s="121"/>
      <c r="AU44" s="123"/>
      <c r="AV44" s="122"/>
      <c r="AW44" s="120"/>
      <c r="AX44" s="120"/>
      <c r="AY44" s="121"/>
      <c r="AZ44" s="123"/>
      <c r="BA44" s="122"/>
      <c r="BB44" s="120"/>
      <c r="BC44" s="120"/>
      <c r="BD44" s="121"/>
      <c r="BE44" s="123"/>
      <c r="BF44" s="122"/>
      <c r="BG44" s="120"/>
      <c r="BH44" s="120"/>
      <c r="BI44" s="121"/>
      <c r="BJ44" s="123"/>
      <c r="BK44" s="122"/>
      <c r="BL44" s="120"/>
      <c r="BM44" s="120"/>
      <c r="BN44" s="121"/>
      <c r="BO44" s="123"/>
      <c r="BP44" s="122"/>
      <c r="BQ44" s="120"/>
      <c r="BR44" s="120"/>
      <c r="BS44" s="121"/>
      <c r="BT44" s="123"/>
      <c r="BU44" s="122"/>
      <c r="BV44" s="120"/>
      <c r="BW44" s="120"/>
      <c r="BX44" s="121"/>
      <c r="BY44" s="123"/>
      <c r="BZ44" s="122"/>
      <c r="CA44" s="120"/>
      <c r="CB44" s="120"/>
      <c r="CC44" s="121"/>
      <c r="CD44" s="123"/>
      <c r="CE44" s="122"/>
      <c r="CF44" s="120"/>
      <c r="CG44" s="120"/>
      <c r="CH44" s="121"/>
      <c r="CI44" s="123"/>
      <c r="CJ44" s="122"/>
      <c r="CK44" s="120"/>
      <c r="CL44" s="120"/>
      <c r="CM44" s="121"/>
      <c r="CN44" s="123"/>
      <c r="CO44" s="122"/>
      <c r="CP44" s="120"/>
      <c r="CQ44" s="120"/>
      <c r="CR44" s="121"/>
      <c r="CS44" s="123"/>
      <c r="CT44" s="122"/>
      <c r="CU44" s="120"/>
      <c r="CV44" s="120"/>
      <c r="CW44" s="121"/>
      <c r="CX44" s="123"/>
      <c r="CY44" s="122"/>
      <c r="CZ44" s="120"/>
      <c r="DA44" s="120"/>
      <c r="DB44" s="121"/>
      <c r="DC44" s="123"/>
      <c r="DD44" s="122"/>
      <c r="DE44" s="120"/>
      <c r="DF44" s="120"/>
      <c r="DG44" s="121"/>
      <c r="DH44" s="123"/>
      <c r="DI44" s="122"/>
      <c r="DJ44" s="120"/>
      <c r="DK44" s="120"/>
      <c r="DL44" s="121"/>
      <c r="DM44" s="123"/>
      <c r="DN44" s="122"/>
      <c r="DO44" s="120"/>
      <c r="DP44" s="120"/>
      <c r="DQ44" s="121"/>
      <c r="DR44" s="123"/>
      <c r="DS44" s="122"/>
      <c r="DT44" s="115">
        <f t="shared" si="0"/>
        <v>0</v>
      </c>
    </row>
    <row r="45" spans="1:124">
      <c r="A45" s="36" t="str">
        <f>IF(Brukerregistrering!C43="","",Brukerregistrering!C43)</f>
        <v/>
      </c>
      <c r="B45" s="22" t="str">
        <f>IF(Brukerregistrering!F43="","",Brukerregistrering!F43)</f>
        <v/>
      </c>
      <c r="C45" s="23" t="str">
        <f>IF(Brukerregistrering!H43="","",Brukerregistrering!H43)</f>
        <v/>
      </c>
      <c r="D45" s="120" t="str">
        <f>IF(Målinger!K45="","",(Målinger!K45-Målinger!$E45)*'Kostnader lønn, utstyr osv.'!$S$25*(-1))</f>
        <v/>
      </c>
      <c r="E45" s="120" t="str">
        <f>IF(AND(Målinger!L45="",Målinger!O45=""),"",(Målinger!L45+Målinger!O45-Målinger!F45)*'Kostnader lønn, utstyr osv.'!$S$20/60*(-1)*Målinger!$F$3)</f>
        <v/>
      </c>
      <c r="F45" s="121" t="str">
        <f>IF(Målinger!K45="","",('kjøring-støtteark'!E48-'kjøring-støtteark'!D48)*'Kostnader lønn, utstyr osv.'!$S$20/60*(-1)*Målinger!$F$3)</f>
        <v/>
      </c>
      <c r="G45" s="123" t="str">
        <f>IF(Målinger!N45="","",(Målinger!N45-Målinger!H45)*'Kostnader lønn, utstyr osv.'!$S$39*Målinger!$F$3*(-1))</f>
        <v/>
      </c>
      <c r="H45" s="122" t="str">
        <f>IF(Målinger!M45="","",(Målinger!M45-Målinger!G45)*'Kostnader lønn, utstyr osv.'!$S$34*(-1)*Målinger!$F$3)</f>
        <v/>
      </c>
      <c r="I45" s="120" t="str">
        <f>IF(Målinger!V45="","",(Målinger!V45-Målinger!$E45)*'Kostnader lønn, utstyr osv.'!$S$25*(-1))</f>
        <v/>
      </c>
      <c r="J45" s="120" t="str">
        <f>IF(AND(Målinger!W45="",Målinger!Z45=""),"",(Målinger!W45+Målinger!Z45-Målinger!F45)*'Kostnader lønn, utstyr osv.'!$S$20/60*(-1)*Målinger!$F$3)</f>
        <v/>
      </c>
      <c r="K45" s="121" t="str">
        <f>IF(Målinger!V45="","",('kjøring-støtteark'!F48-'kjøring-støtteark'!D48)*'Kostnader lønn, utstyr osv.'!$S$20/60*(-1)*Målinger!$F$3)</f>
        <v/>
      </c>
      <c r="L45" s="123" t="str">
        <f>IF(Målinger!Y45="","",(Målinger!Y45-Målinger!H45)*'Kostnader lønn, utstyr osv.'!$S$39*Målinger!$F$3*(-1))</f>
        <v/>
      </c>
      <c r="M45" s="122" t="str">
        <f>IF(Målinger!X45="","",(Målinger!X45-Målinger!G45)*'Kostnader lønn, utstyr osv.'!$S$34*(-1)*Målinger!$F$3)</f>
        <v/>
      </c>
      <c r="N45" s="120" t="str">
        <f>IF(Målinger!AG45="","",(Målinger!AG45-Målinger!$E45)*'Kostnader lønn, utstyr osv.'!$S$25*(-1))</f>
        <v/>
      </c>
      <c r="O45" s="120" t="str">
        <f>IF(AND(Målinger!AH45="",Målinger!AK45=""),"",(Målinger!AH45+Målinger!AK45-Målinger!F45)*'Kostnader lønn, utstyr osv.'!$S$20/60*(-1)*Målinger!$F$3)</f>
        <v/>
      </c>
      <c r="P45" s="121" t="str">
        <f>IF(Målinger!AG45="","",('kjøring-støtteark'!G48-'kjøring-støtteark'!D48)*'Kostnader lønn, utstyr osv.'!$S$20/60*(-1)*Målinger!$F$3)</f>
        <v/>
      </c>
      <c r="Q45" s="123" t="str">
        <f>IF(Målinger!AJ45="","",(Målinger!AJ45-Målinger!H45)*'Kostnader lønn, utstyr osv.'!$S$39*Målinger!$F$3*(-1))</f>
        <v/>
      </c>
      <c r="R45" s="122" t="str">
        <f>IF(Målinger!AI45="","",(Målinger!AI45-Målinger!G45)*'Kostnader lønn, utstyr osv.'!$S$34*(-1)*Målinger!$F$3)</f>
        <v/>
      </c>
      <c r="S45" s="120" t="str">
        <f>IF(Målinger!AR45="","",(Målinger!AR45-Målinger!$E45)*'Kostnader lønn, utstyr osv.'!$S$25*(-1))</f>
        <v/>
      </c>
      <c r="T45" s="120" t="str">
        <f>IF(AND(Målinger!AS45="",Målinger!AV45=""),"",(Målinger!AS45+Målinger!AV45-Målinger!F45)*'Kostnader lønn, utstyr osv.'!$S$20/60*(-1)*Målinger!$F$3)</f>
        <v/>
      </c>
      <c r="U45" s="121" t="str">
        <f>IF(Målinger!AR45="","",('kjøring-støtteark'!H48-'kjøring-støtteark'!D48)*'Kostnader lønn, utstyr osv.'!$S$20/60*(-1)*Målinger!$F$3)</f>
        <v/>
      </c>
      <c r="V45" s="123" t="str">
        <f>IF(Målinger!AU45="","",(Målinger!AU45-Målinger!H45)*'Kostnader lønn, utstyr osv.'!$S$39*Målinger!$F$3*(-1))</f>
        <v/>
      </c>
      <c r="W45" s="122" t="str">
        <f>IF(Målinger!AT45="","",(Målinger!AT45-Målinger!G45)*'Kostnader lønn, utstyr osv.'!$S$34*(-1)*Målinger!$F$3)</f>
        <v/>
      </c>
      <c r="X45" s="120"/>
      <c r="Y45" s="120"/>
      <c r="Z45" s="121"/>
      <c r="AA45" s="123"/>
      <c r="AB45" s="122"/>
      <c r="AC45" s="120"/>
      <c r="AD45" s="120"/>
      <c r="AE45" s="121"/>
      <c r="AF45" s="123"/>
      <c r="AG45" s="122"/>
      <c r="AH45" s="120"/>
      <c r="AI45" s="120"/>
      <c r="AJ45" s="121"/>
      <c r="AK45" s="123"/>
      <c r="AL45" s="122"/>
      <c r="AM45" s="120"/>
      <c r="AN45" s="120"/>
      <c r="AO45" s="121"/>
      <c r="AP45" s="123"/>
      <c r="AQ45" s="122"/>
      <c r="AR45" s="120"/>
      <c r="AS45" s="120"/>
      <c r="AT45" s="121"/>
      <c r="AU45" s="123"/>
      <c r="AV45" s="122"/>
      <c r="AW45" s="120"/>
      <c r="AX45" s="120"/>
      <c r="AY45" s="121"/>
      <c r="AZ45" s="123"/>
      <c r="BA45" s="122"/>
      <c r="BB45" s="120"/>
      <c r="BC45" s="120"/>
      <c r="BD45" s="121"/>
      <c r="BE45" s="123"/>
      <c r="BF45" s="122"/>
      <c r="BG45" s="120"/>
      <c r="BH45" s="120"/>
      <c r="BI45" s="121"/>
      <c r="BJ45" s="123"/>
      <c r="BK45" s="122"/>
      <c r="BL45" s="120"/>
      <c r="BM45" s="120"/>
      <c r="BN45" s="121"/>
      <c r="BO45" s="123"/>
      <c r="BP45" s="122"/>
      <c r="BQ45" s="120"/>
      <c r="BR45" s="120"/>
      <c r="BS45" s="121"/>
      <c r="BT45" s="123"/>
      <c r="BU45" s="122"/>
      <c r="BV45" s="120"/>
      <c r="BW45" s="120"/>
      <c r="BX45" s="121"/>
      <c r="BY45" s="123"/>
      <c r="BZ45" s="122"/>
      <c r="CA45" s="120"/>
      <c r="CB45" s="120"/>
      <c r="CC45" s="121"/>
      <c r="CD45" s="123"/>
      <c r="CE45" s="122"/>
      <c r="CF45" s="120"/>
      <c r="CG45" s="120"/>
      <c r="CH45" s="121"/>
      <c r="CI45" s="123"/>
      <c r="CJ45" s="122"/>
      <c r="CK45" s="120"/>
      <c r="CL45" s="120"/>
      <c r="CM45" s="121"/>
      <c r="CN45" s="123"/>
      <c r="CO45" s="122"/>
      <c r="CP45" s="120"/>
      <c r="CQ45" s="120"/>
      <c r="CR45" s="121"/>
      <c r="CS45" s="123"/>
      <c r="CT45" s="122"/>
      <c r="CU45" s="120"/>
      <c r="CV45" s="120"/>
      <c r="CW45" s="121"/>
      <c r="CX45" s="123"/>
      <c r="CY45" s="122"/>
      <c r="CZ45" s="120"/>
      <c r="DA45" s="120"/>
      <c r="DB45" s="121"/>
      <c r="DC45" s="123"/>
      <c r="DD45" s="122"/>
      <c r="DE45" s="120"/>
      <c r="DF45" s="120"/>
      <c r="DG45" s="121"/>
      <c r="DH45" s="123"/>
      <c r="DI45" s="122"/>
      <c r="DJ45" s="120"/>
      <c r="DK45" s="120"/>
      <c r="DL45" s="121"/>
      <c r="DM45" s="123"/>
      <c r="DN45" s="122"/>
      <c r="DO45" s="120"/>
      <c r="DP45" s="120"/>
      <c r="DQ45" s="121"/>
      <c r="DR45" s="123"/>
      <c r="DS45" s="122"/>
      <c r="DT45" s="115">
        <f t="shared" si="0"/>
        <v>0</v>
      </c>
    </row>
    <row r="46" spans="1:124">
      <c r="A46" s="36" t="str">
        <f>IF(Brukerregistrering!C44="","",Brukerregistrering!C44)</f>
        <v/>
      </c>
      <c r="B46" s="22" t="str">
        <f>IF(Brukerregistrering!F44="","",Brukerregistrering!F44)</f>
        <v/>
      </c>
      <c r="C46" s="23" t="str">
        <f>IF(Brukerregistrering!H44="","",Brukerregistrering!H44)</f>
        <v/>
      </c>
      <c r="D46" s="120" t="str">
        <f>IF(Målinger!K46="","",(Målinger!K46-Målinger!$E46)*'Kostnader lønn, utstyr osv.'!$S$25*(-1))</f>
        <v/>
      </c>
      <c r="E46" s="120" t="str">
        <f>IF(AND(Målinger!L46="",Målinger!O46=""),"",(Målinger!L46+Målinger!O46-Målinger!F46)*'Kostnader lønn, utstyr osv.'!$S$20/60*(-1)*Målinger!$F$3)</f>
        <v/>
      </c>
      <c r="F46" s="121" t="str">
        <f>IF(Målinger!K46="","",('kjøring-støtteark'!E49-'kjøring-støtteark'!D49)*'Kostnader lønn, utstyr osv.'!$S$20/60*(-1)*Målinger!$F$3)</f>
        <v/>
      </c>
      <c r="G46" s="123" t="str">
        <f>IF(Målinger!N46="","",(Målinger!N46-Målinger!H46)*'Kostnader lønn, utstyr osv.'!$S$39*Målinger!$F$3*(-1))</f>
        <v/>
      </c>
      <c r="H46" s="122" t="str">
        <f>IF(Målinger!M46="","",(Målinger!M46-Målinger!G46)*'Kostnader lønn, utstyr osv.'!$S$34*(-1)*Målinger!$F$3)</f>
        <v/>
      </c>
      <c r="I46" s="120" t="str">
        <f>IF(Målinger!V46="","",(Målinger!V46-Målinger!$E46)*'Kostnader lønn, utstyr osv.'!$S$25*(-1))</f>
        <v/>
      </c>
      <c r="J46" s="120" t="str">
        <f>IF(AND(Målinger!W46="",Målinger!Z46=""),"",(Målinger!W46+Målinger!Z46-Målinger!F46)*'Kostnader lønn, utstyr osv.'!$S$20/60*(-1)*Målinger!$F$3)</f>
        <v/>
      </c>
      <c r="K46" s="121" t="str">
        <f>IF(Målinger!V46="","",('kjøring-støtteark'!F49-'kjøring-støtteark'!D49)*'Kostnader lønn, utstyr osv.'!$S$20/60*(-1)*Målinger!$F$3)</f>
        <v/>
      </c>
      <c r="L46" s="123" t="str">
        <f>IF(Målinger!Y46="","",(Målinger!Y46-Målinger!H46)*'Kostnader lønn, utstyr osv.'!$S$39*Målinger!$F$3*(-1))</f>
        <v/>
      </c>
      <c r="M46" s="122" t="str">
        <f>IF(Målinger!X46="","",(Målinger!X46-Målinger!G46)*'Kostnader lønn, utstyr osv.'!$S$34*(-1)*Målinger!$F$3)</f>
        <v/>
      </c>
      <c r="N46" s="120" t="str">
        <f>IF(Målinger!AG46="","",(Målinger!AG46-Målinger!$E46)*'Kostnader lønn, utstyr osv.'!$S$25*(-1))</f>
        <v/>
      </c>
      <c r="O46" s="120" t="str">
        <f>IF(AND(Målinger!AH46="",Målinger!AK46=""),"",(Målinger!AH46+Målinger!AK46-Målinger!F46)*'Kostnader lønn, utstyr osv.'!$S$20/60*(-1)*Målinger!$F$3)</f>
        <v/>
      </c>
      <c r="P46" s="121" t="str">
        <f>IF(Målinger!AG46="","",('kjøring-støtteark'!G49-'kjøring-støtteark'!D49)*'Kostnader lønn, utstyr osv.'!$S$20/60*(-1)*Målinger!$F$3)</f>
        <v/>
      </c>
      <c r="Q46" s="123" t="str">
        <f>IF(Målinger!AJ46="","",(Målinger!AJ46-Målinger!H46)*'Kostnader lønn, utstyr osv.'!$S$39*Målinger!$F$3*(-1))</f>
        <v/>
      </c>
      <c r="R46" s="122" t="str">
        <f>IF(Målinger!AI46="","",(Målinger!AI46-Målinger!G46)*'Kostnader lønn, utstyr osv.'!$S$34*(-1)*Målinger!$F$3)</f>
        <v/>
      </c>
      <c r="S46" s="120" t="str">
        <f>IF(Målinger!AR46="","",(Målinger!AR46-Målinger!$E46)*'Kostnader lønn, utstyr osv.'!$S$25*(-1))</f>
        <v/>
      </c>
      <c r="T46" s="120" t="str">
        <f>IF(AND(Målinger!AS46="",Målinger!AV46=""),"",(Målinger!AS46+Målinger!AV46-Målinger!F46)*'Kostnader lønn, utstyr osv.'!$S$20/60*(-1)*Målinger!$F$3)</f>
        <v/>
      </c>
      <c r="U46" s="121" t="str">
        <f>IF(Målinger!AR46="","",('kjøring-støtteark'!H49-'kjøring-støtteark'!D49)*'Kostnader lønn, utstyr osv.'!$S$20/60*(-1)*Målinger!$F$3)</f>
        <v/>
      </c>
      <c r="V46" s="123" t="str">
        <f>IF(Målinger!AU46="","",(Målinger!AU46-Målinger!H46)*'Kostnader lønn, utstyr osv.'!$S$39*Målinger!$F$3*(-1))</f>
        <v/>
      </c>
      <c r="W46" s="122" t="str">
        <f>IF(Målinger!AT46="","",(Målinger!AT46-Målinger!G46)*'Kostnader lønn, utstyr osv.'!$S$34*(-1)*Målinger!$F$3)</f>
        <v/>
      </c>
      <c r="X46" s="120"/>
      <c r="Y46" s="120"/>
      <c r="Z46" s="121"/>
      <c r="AA46" s="123"/>
      <c r="AB46" s="122"/>
      <c r="AC46" s="120"/>
      <c r="AD46" s="120"/>
      <c r="AE46" s="121"/>
      <c r="AF46" s="123"/>
      <c r="AG46" s="122"/>
      <c r="AH46" s="120"/>
      <c r="AI46" s="120"/>
      <c r="AJ46" s="121"/>
      <c r="AK46" s="123"/>
      <c r="AL46" s="122"/>
      <c r="AM46" s="120"/>
      <c r="AN46" s="120"/>
      <c r="AO46" s="121"/>
      <c r="AP46" s="123"/>
      <c r="AQ46" s="122"/>
      <c r="AR46" s="120"/>
      <c r="AS46" s="120"/>
      <c r="AT46" s="121"/>
      <c r="AU46" s="123"/>
      <c r="AV46" s="122"/>
      <c r="AW46" s="120"/>
      <c r="AX46" s="120"/>
      <c r="AY46" s="121"/>
      <c r="AZ46" s="123"/>
      <c r="BA46" s="122"/>
      <c r="BB46" s="120"/>
      <c r="BC46" s="120"/>
      <c r="BD46" s="121"/>
      <c r="BE46" s="123"/>
      <c r="BF46" s="122"/>
      <c r="BG46" s="120"/>
      <c r="BH46" s="120"/>
      <c r="BI46" s="121"/>
      <c r="BJ46" s="123"/>
      <c r="BK46" s="122"/>
      <c r="BL46" s="120"/>
      <c r="BM46" s="120"/>
      <c r="BN46" s="121"/>
      <c r="BO46" s="123"/>
      <c r="BP46" s="122"/>
      <c r="BQ46" s="120"/>
      <c r="BR46" s="120"/>
      <c r="BS46" s="121"/>
      <c r="BT46" s="123"/>
      <c r="BU46" s="122"/>
      <c r="BV46" s="120"/>
      <c r="BW46" s="120"/>
      <c r="BX46" s="121"/>
      <c r="BY46" s="123"/>
      <c r="BZ46" s="122"/>
      <c r="CA46" s="120"/>
      <c r="CB46" s="120"/>
      <c r="CC46" s="121"/>
      <c r="CD46" s="123"/>
      <c r="CE46" s="122"/>
      <c r="CF46" s="120"/>
      <c r="CG46" s="120"/>
      <c r="CH46" s="121"/>
      <c r="CI46" s="123"/>
      <c r="CJ46" s="122"/>
      <c r="CK46" s="120"/>
      <c r="CL46" s="120"/>
      <c r="CM46" s="121"/>
      <c r="CN46" s="123"/>
      <c r="CO46" s="122"/>
      <c r="CP46" s="120"/>
      <c r="CQ46" s="120"/>
      <c r="CR46" s="121"/>
      <c r="CS46" s="123"/>
      <c r="CT46" s="122"/>
      <c r="CU46" s="120"/>
      <c r="CV46" s="120"/>
      <c r="CW46" s="121"/>
      <c r="CX46" s="123"/>
      <c r="CY46" s="122"/>
      <c r="CZ46" s="120"/>
      <c r="DA46" s="120"/>
      <c r="DB46" s="121"/>
      <c r="DC46" s="123"/>
      <c r="DD46" s="122"/>
      <c r="DE46" s="120"/>
      <c r="DF46" s="120"/>
      <c r="DG46" s="121"/>
      <c r="DH46" s="123"/>
      <c r="DI46" s="122"/>
      <c r="DJ46" s="120"/>
      <c r="DK46" s="120"/>
      <c r="DL46" s="121"/>
      <c r="DM46" s="123"/>
      <c r="DN46" s="122"/>
      <c r="DO46" s="120"/>
      <c r="DP46" s="120"/>
      <c r="DQ46" s="121"/>
      <c r="DR46" s="123"/>
      <c r="DS46" s="122"/>
      <c r="DT46" s="115">
        <f t="shared" si="0"/>
        <v>0</v>
      </c>
    </row>
    <row r="47" spans="1:124">
      <c r="A47" s="36" t="str">
        <f>IF(Brukerregistrering!C45="","",Brukerregistrering!C45)</f>
        <v/>
      </c>
      <c r="B47" s="22" t="str">
        <f>IF(Brukerregistrering!F45="","",Brukerregistrering!F45)</f>
        <v/>
      </c>
      <c r="C47" s="23" t="str">
        <f>IF(Brukerregistrering!H45="","",Brukerregistrering!H45)</f>
        <v/>
      </c>
      <c r="D47" s="120" t="str">
        <f>IF(Målinger!K47="","",(Målinger!K47-Målinger!$E47)*'Kostnader lønn, utstyr osv.'!$S$25*(-1))</f>
        <v/>
      </c>
      <c r="E47" s="120" t="str">
        <f>IF(AND(Målinger!L47="",Målinger!O47=""),"",(Målinger!L47+Målinger!O47-Målinger!F47)*'Kostnader lønn, utstyr osv.'!$S$20/60*(-1)*Målinger!$F$3)</f>
        <v/>
      </c>
      <c r="F47" s="121" t="str">
        <f>IF(Målinger!K47="","",('kjøring-støtteark'!E50-'kjøring-støtteark'!D50)*'Kostnader lønn, utstyr osv.'!$S$20/60*(-1)*Målinger!$F$3)</f>
        <v/>
      </c>
      <c r="G47" s="123" t="str">
        <f>IF(Målinger!N47="","",(Målinger!N47-Målinger!H47)*'Kostnader lønn, utstyr osv.'!$S$39*Målinger!$F$3*(-1))</f>
        <v/>
      </c>
      <c r="H47" s="122" t="str">
        <f>IF(Målinger!M47="","",(Målinger!M47-Målinger!G47)*'Kostnader lønn, utstyr osv.'!$S$34*(-1)*Målinger!$F$3)</f>
        <v/>
      </c>
      <c r="I47" s="120" t="str">
        <f>IF(Målinger!V47="","",(Målinger!V47-Målinger!$E47)*'Kostnader lønn, utstyr osv.'!$S$25*(-1))</f>
        <v/>
      </c>
      <c r="J47" s="120" t="str">
        <f>IF(AND(Målinger!W47="",Målinger!Z47=""),"",(Målinger!W47+Målinger!Z47-Målinger!F47)*'Kostnader lønn, utstyr osv.'!$S$20/60*(-1)*Målinger!$F$3)</f>
        <v/>
      </c>
      <c r="K47" s="121" t="str">
        <f>IF(Målinger!V47="","",('kjøring-støtteark'!F50-'kjøring-støtteark'!D50)*'Kostnader lønn, utstyr osv.'!$S$20/60*(-1)*Målinger!$F$3)</f>
        <v/>
      </c>
      <c r="L47" s="123" t="str">
        <f>IF(Målinger!Y47="","",(Målinger!Y47-Målinger!H47)*'Kostnader lønn, utstyr osv.'!$S$39*Målinger!$F$3*(-1))</f>
        <v/>
      </c>
      <c r="M47" s="122" t="str">
        <f>IF(Målinger!X47="","",(Målinger!X47-Målinger!G47)*'Kostnader lønn, utstyr osv.'!$S$34*(-1)*Målinger!$F$3)</f>
        <v/>
      </c>
      <c r="N47" s="120" t="str">
        <f>IF(Målinger!AG47="","",(Målinger!AG47-Målinger!$E47)*'Kostnader lønn, utstyr osv.'!$S$25*(-1))</f>
        <v/>
      </c>
      <c r="O47" s="120" t="str">
        <f>IF(AND(Målinger!AH47="",Målinger!AK47=""),"",(Målinger!AH47+Målinger!AK47-Målinger!F47)*'Kostnader lønn, utstyr osv.'!$S$20/60*(-1)*Målinger!$F$3)</f>
        <v/>
      </c>
      <c r="P47" s="121" t="str">
        <f>IF(Målinger!AG47="","",('kjøring-støtteark'!G50-'kjøring-støtteark'!D50)*'Kostnader lønn, utstyr osv.'!$S$20/60*(-1)*Målinger!$F$3)</f>
        <v/>
      </c>
      <c r="Q47" s="123" t="str">
        <f>IF(Målinger!AJ47="","",(Målinger!AJ47-Målinger!H47)*'Kostnader lønn, utstyr osv.'!$S$39*Målinger!$F$3*(-1))</f>
        <v/>
      </c>
      <c r="R47" s="122" t="str">
        <f>IF(Målinger!AI47="","",(Målinger!AI47-Målinger!G47)*'Kostnader lønn, utstyr osv.'!$S$34*(-1)*Målinger!$F$3)</f>
        <v/>
      </c>
      <c r="S47" s="120" t="str">
        <f>IF(Målinger!AR47="","",(Målinger!AR47-Målinger!$E47)*'Kostnader lønn, utstyr osv.'!$S$25*(-1))</f>
        <v/>
      </c>
      <c r="T47" s="120" t="str">
        <f>IF(AND(Målinger!AS47="",Målinger!AV47=""),"",(Målinger!AS47+Målinger!AV47-Målinger!F47)*'Kostnader lønn, utstyr osv.'!$S$20/60*(-1)*Målinger!$F$3)</f>
        <v/>
      </c>
      <c r="U47" s="121" t="str">
        <f>IF(Målinger!AR47="","",('kjøring-støtteark'!H50-'kjøring-støtteark'!D50)*'Kostnader lønn, utstyr osv.'!$S$20/60*(-1)*Målinger!$F$3)</f>
        <v/>
      </c>
      <c r="V47" s="123" t="str">
        <f>IF(Målinger!AU47="","",(Målinger!AU47-Målinger!H47)*'Kostnader lønn, utstyr osv.'!$S$39*Målinger!$F$3*(-1))</f>
        <v/>
      </c>
      <c r="W47" s="122" t="str">
        <f>IF(Målinger!AT47="","",(Målinger!AT47-Målinger!G47)*'Kostnader lønn, utstyr osv.'!$S$34*(-1)*Målinger!$F$3)</f>
        <v/>
      </c>
      <c r="X47" s="120"/>
      <c r="Y47" s="120"/>
      <c r="Z47" s="121"/>
      <c r="AA47" s="123"/>
      <c r="AB47" s="122"/>
      <c r="AC47" s="120"/>
      <c r="AD47" s="120"/>
      <c r="AE47" s="121"/>
      <c r="AF47" s="123"/>
      <c r="AG47" s="122"/>
      <c r="AH47" s="120"/>
      <c r="AI47" s="120"/>
      <c r="AJ47" s="121"/>
      <c r="AK47" s="123"/>
      <c r="AL47" s="122"/>
      <c r="AM47" s="120"/>
      <c r="AN47" s="120"/>
      <c r="AO47" s="121"/>
      <c r="AP47" s="123"/>
      <c r="AQ47" s="122"/>
      <c r="AR47" s="120"/>
      <c r="AS47" s="120"/>
      <c r="AT47" s="121"/>
      <c r="AU47" s="123"/>
      <c r="AV47" s="122"/>
      <c r="AW47" s="120"/>
      <c r="AX47" s="120"/>
      <c r="AY47" s="121"/>
      <c r="AZ47" s="123"/>
      <c r="BA47" s="122"/>
      <c r="BB47" s="120"/>
      <c r="BC47" s="120"/>
      <c r="BD47" s="121"/>
      <c r="BE47" s="123"/>
      <c r="BF47" s="122"/>
      <c r="BG47" s="120"/>
      <c r="BH47" s="120"/>
      <c r="BI47" s="121"/>
      <c r="BJ47" s="123"/>
      <c r="BK47" s="122"/>
      <c r="BL47" s="120"/>
      <c r="BM47" s="120"/>
      <c r="BN47" s="121"/>
      <c r="BO47" s="123"/>
      <c r="BP47" s="122"/>
      <c r="BQ47" s="120"/>
      <c r="BR47" s="120"/>
      <c r="BS47" s="121"/>
      <c r="BT47" s="123"/>
      <c r="BU47" s="122"/>
      <c r="BV47" s="120"/>
      <c r="BW47" s="120"/>
      <c r="BX47" s="121"/>
      <c r="BY47" s="123"/>
      <c r="BZ47" s="122"/>
      <c r="CA47" s="120"/>
      <c r="CB47" s="120"/>
      <c r="CC47" s="121"/>
      <c r="CD47" s="123"/>
      <c r="CE47" s="122"/>
      <c r="CF47" s="120"/>
      <c r="CG47" s="120"/>
      <c r="CH47" s="121"/>
      <c r="CI47" s="123"/>
      <c r="CJ47" s="122"/>
      <c r="CK47" s="120"/>
      <c r="CL47" s="120"/>
      <c r="CM47" s="121"/>
      <c r="CN47" s="123"/>
      <c r="CO47" s="122"/>
      <c r="CP47" s="120"/>
      <c r="CQ47" s="120"/>
      <c r="CR47" s="121"/>
      <c r="CS47" s="123"/>
      <c r="CT47" s="122"/>
      <c r="CU47" s="120"/>
      <c r="CV47" s="120"/>
      <c r="CW47" s="121"/>
      <c r="CX47" s="123"/>
      <c r="CY47" s="122"/>
      <c r="CZ47" s="120"/>
      <c r="DA47" s="120"/>
      <c r="DB47" s="121"/>
      <c r="DC47" s="123"/>
      <c r="DD47" s="122"/>
      <c r="DE47" s="120"/>
      <c r="DF47" s="120"/>
      <c r="DG47" s="121"/>
      <c r="DH47" s="123"/>
      <c r="DI47" s="122"/>
      <c r="DJ47" s="120"/>
      <c r="DK47" s="120"/>
      <c r="DL47" s="121"/>
      <c r="DM47" s="123"/>
      <c r="DN47" s="122"/>
      <c r="DO47" s="120"/>
      <c r="DP47" s="120"/>
      <c r="DQ47" s="121"/>
      <c r="DR47" s="123"/>
      <c r="DS47" s="122"/>
      <c r="DT47" s="115">
        <f t="shared" si="0"/>
        <v>0</v>
      </c>
    </row>
    <row r="48" spans="1:124">
      <c r="A48" s="36" t="str">
        <f>IF(Brukerregistrering!C46="","",Brukerregistrering!C46)</f>
        <v/>
      </c>
      <c r="B48" s="22" t="str">
        <f>IF(Brukerregistrering!F46="","",Brukerregistrering!F46)</f>
        <v/>
      </c>
      <c r="C48" s="23" t="str">
        <f>IF(Brukerregistrering!H46="","",Brukerregistrering!H46)</f>
        <v/>
      </c>
      <c r="D48" s="120" t="str">
        <f>IF(Målinger!K48="","",(Målinger!K48-Målinger!$E48)*'Kostnader lønn, utstyr osv.'!$S$25*(-1))</f>
        <v/>
      </c>
      <c r="E48" s="120" t="str">
        <f>IF(AND(Målinger!L48="",Målinger!O48=""),"",(Målinger!L48+Målinger!O48-Målinger!F48)*'Kostnader lønn, utstyr osv.'!$S$20/60*(-1)*Målinger!$F$3)</f>
        <v/>
      </c>
      <c r="F48" s="121" t="str">
        <f>IF(Målinger!K48="","",('kjøring-støtteark'!E51-'kjøring-støtteark'!D51)*'Kostnader lønn, utstyr osv.'!$S$20/60*(-1)*Målinger!$F$3)</f>
        <v/>
      </c>
      <c r="G48" s="123" t="str">
        <f>IF(Målinger!N48="","",(Målinger!N48-Målinger!H48)*'Kostnader lønn, utstyr osv.'!$S$39*Målinger!$F$3*(-1))</f>
        <v/>
      </c>
      <c r="H48" s="122" t="str">
        <f>IF(Målinger!M48="","",(Målinger!M48-Målinger!G48)*'Kostnader lønn, utstyr osv.'!$S$34*(-1)*Målinger!$F$3)</f>
        <v/>
      </c>
      <c r="I48" s="120" t="str">
        <f>IF(Målinger!V48="","",(Målinger!V48-Målinger!$E48)*'Kostnader lønn, utstyr osv.'!$S$25*(-1))</f>
        <v/>
      </c>
      <c r="J48" s="120" t="str">
        <f>IF(AND(Målinger!W48="",Målinger!Z48=""),"",(Målinger!W48+Målinger!Z48-Målinger!F48)*'Kostnader lønn, utstyr osv.'!$S$20/60*(-1)*Målinger!$F$3)</f>
        <v/>
      </c>
      <c r="K48" s="121" t="str">
        <f>IF(Målinger!V48="","",('kjøring-støtteark'!F51-'kjøring-støtteark'!D51)*'Kostnader lønn, utstyr osv.'!$S$20/60*(-1)*Målinger!$F$3)</f>
        <v/>
      </c>
      <c r="L48" s="123" t="str">
        <f>IF(Målinger!Y48="","",(Målinger!Y48-Målinger!H48)*'Kostnader lønn, utstyr osv.'!$S$39*Målinger!$F$3*(-1))</f>
        <v/>
      </c>
      <c r="M48" s="122" t="str">
        <f>IF(Målinger!X48="","",(Målinger!X48-Målinger!G48)*'Kostnader lønn, utstyr osv.'!$S$34*(-1)*Målinger!$F$3)</f>
        <v/>
      </c>
      <c r="N48" s="120" t="str">
        <f>IF(Målinger!AG48="","",(Målinger!AG48-Målinger!$E48)*'Kostnader lønn, utstyr osv.'!$S$25*(-1))</f>
        <v/>
      </c>
      <c r="O48" s="120" t="str">
        <f>IF(AND(Målinger!AH48="",Målinger!AK48=""),"",(Målinger!AH48+Målinger!AK48-Målinger!F48)*'Kostnader lønn, utstyr osv.'!$S$20/60*(-1)*Målinger!$F$3)</f>
        <v/>
      </c>
      <c r="P48" s="121" t="str">
        <f>IF(Målinger!AG48="","",('kjøring-støtteark'!G51-'kjøring-støtteark'!D51)*'Kostnader lønn, utstyr osv.'!$S$20/60*(-1)*Målinger!$F$3)</f>
        <v/>
      </c>
      <c r="Q48" s="123" t="str">
        <f>IF(Målinger!AJ48="","",(Målinger!AJ48-Målinger!H48)*'Kostnader lønn, utstyr osv.'!$S$39*Målinger!$F$3*(-1))</f>
        <v/>
      </c>
      <c r="R48" s="122" t="str">
        <f>IF(Målinger!AI48="","",(Målinger!AI48-Målinger!G48)*'Kostnader lønn, utstyr osv.'!$S$34*(-1)*Målinger!$F$3)</f>
        <v/>
      </c>
      <c r="S48" s="120" t="str">
        <f>IF(Målinger!AR48="","",(Målinger!AR48-Målinger!$E48)*'Kostnader lønn, utstyr osv.'!$S$25*(-1))</f>
        <v/>
      </c>
      <c r="T48" s="120" t="str">
        <f>IF(AND(Målinger!AS48="",Målinger!AV48=""),"",(Målinger!AS48+Målinger!AV48-Målinger!F48)*'Kostnader lønn, utstyr osv.'!$S$20/60*(-1)*Målinger!$F$3)</f>
        <v/>
      </c>
      <c r="U48" s="121" t="str">
        <f>IF(Målinger!AR48="","",('kjøring-støtteark'!H51-'kjøring-støtteark'!D51)*'Kostnader lønn, utstyr osv.'!$S$20/60*(-1)*Målinger!$F$3)</f>
        <v/>
      </c>
      <c r="V48" s="123" t="str">
        <f>IF(Målinger!AU48="","",(Målinger!AU48-Målinger!H48)*'Kostnader lønn, utstyr osv.'!$S$39*Målinger!$F$3*(-1))</f>
        <v/>
      </c>
      <c r="W48" s="122" t="str">
        <f>IF(Målinger!AT48="","",(Målinger!AT48-Målinger!G48)*'Kostnader lønn, utstyr osv.'!$S$34*(-1)*Målinger!$F$3)</f>
        <v/>
      </c>
      <c r="X48" s="120"/>
      <c r="Y48" s="120"/>
      <c r="Z48" s="121"/>
      <c r="AA48" s="123"/>
      <c r="AB48" s="122"/>
      <c r="AC48" s="120"/>
      <c r="AD48" s="120"/>
      <c r="AE48" s="121"/>
      <c r="AF48" s="123"/>
      <c r="AG48" s="122"/>
      <c r="AH48" s="120"/>
      <c r="AI48" s="120"/>
      <c r="AJ48" s="121"/>
      <c r="AK48" s="123"/>
      <c r="AL48" s="122"/>
      <c r="AM48" s="120"/>
      <c r="AN48" s="120"/>
      <c r="AO48" s="121"/>
      <c r="AP48" s="123"/>
      <c r="AQ48" s="122"/>
      <c r="AR48" s="120"/>
      <c r="AS48" s="120"/>
      <c r="AT48" s="121"/>
      <c r="AU48" s="123"/>
      <c r="AV48" s="122"/>
      <c r="AW48" s="120"/>
      <c r="AX48" s="120"/>
      <c r="AY48" s="121"/>
      <c r="AZ48" s="123"/>
      <c r="BA48" s="122"/>
      <c r="BB48" s="120"/>
      <c r="BC48" s="120"/>
      <c r="BD48" s="121"/>
      <c r="BE48" s="123"/>
      <c r="BF48" s="122"/>
      <c r="BG48" s="120"/>
      <c r="BH48" s="120"/>
      <c r="BI48" s="121"/>
      <c r="BJ48" s="123"/>
      <c r="BK48" s="122"/>
      <c r="BL48" s="120"/>
      <c r="BM48" s="120"/>
      <c r="BN48" s="121"/>
      <c r="BO48" s="123"/>
      <c r="BP48" s="122"/>
      <c r="BQ48" s="120"/>
      <c r="BR48" s="120"/>
      <c r="BS48" s="121"/>
      <c r="BT48" s="123"/>
      <c r="BU48" s="122"/>
      <c r="BV48" s="120"/>
      <c r="BW48" s="120"/>
      <c r="BX48" s="121"/>
      <c r="BY48" s="123"/>
      <c r="BZ48" s="122"/>
      <c r="CA48" s="120"/>
      <c r="CB48" s="120"/>
      <c r="CC48" s="121"/>
      <c r="CD48" s="123"/>
      <c r="CE48" s="122"/>
      <c r="CF48" s="120"/>
      <c r="CG48" s="120"/>
      <c r="CH48" s="121"/>
      <c r="CI48" s="123"/>
      <c r="CJ48" s="122"/>
      <c r="CK48" s="120"/>
      <c r="CL48" s="120"/>
      <c r="CM48" s="121"/>
      <c r="CN48" s="123"/>
      <c r="CO48" s="122"/>
      <c r="CP48" s="120"/>
      <c r="CQ48" s="120"/>
      <c r="CR48" s="121"/>
      <c r="CS48" s="123"/>
      <c r="CT48" s="122"/>
      <c r="CU48" s="120"/>
      <c r="CV48" s="120"/>
      <c r="CW48" s="121"/>
      <c r="CX48" s="123"/>
      <c r="CY48" s="122"/>
      <c r="CZ48" s="120"/>
      <c r="DA48" s="120"/>
      <c r="DB48" s="121"/>
      <c r="DC48" s="123"/>
      <c r="DD48" s="122"/>
      <c r="DE48" s="120"/>
      <c r="DF48" s="120"/>
      <c r="DG48" s="121"/>
      <c r="DH48" s="123"/>
      <c r="DI48" s="122"/>
      <c r="DJ48" s="120"/>
      <c r="DK48" s="120"/>
      <c r="DL48" s="121"/>
      <c r="DM48" s="123"/>
      <c r="DN48" s="122"/>
      <c r="DO48" s="120"/>
      <c r="DP48" s="120"/>
      <c r="DQ48" s="121"/>
      <c r="DR48" s="123"/>
      <c r="DS48" s="122"/>
      <c r="DT48" s="115">
        <f t="shared" si="0"/>
        <v>0</v>
      </c>
    </row>
    <row r="49" spans="1:124">
      <c r="A49" s="36" t="str">
        <f>IF(Brukerregistrering!C47="","",Brukerregistrering!C47)</f>
        <v/>
      </c>
      <c r="B49" s="22" t="str">
        <f>IF(Brukerregistrering!F47="","",Brukerregistrering!F47)</f>
        <v/>
      </c>
      <c r="C49" s="23" t="str">
        <f>IF(Brukerregistrering!H47="","",Brukerregistrering!H47)</f>
        <v/>
      </c>
      <c r="D49" s="120" t="str">
        <f>IF(Målinger!K49="","",(Målinger!K49-Målinger!$E49)*'Kostnader lønn, utstyr osv.'!$S$25*(-1))</f>
        <v/>
      </c>
      <c r="E49" s="120" t="str">
        <f>IF(AND(Målinger!L49="",Målinger!O49=""),"",(Målinger!L49+Målinger!O49-Målinger!F49)*'Kostnader lønn, utstyr osv.'!$S$20/60*(-1)*Målinger!$F$3)</f>
        <v/>
      </c>
      <c r="F49" s="121" t="str">
        <f>IF(Målinger!K49="","",('kjøring-støtteark'!E52-'kjøring-støtteark'!D52)*'Kostnader lønn, utstyr osv.'!$S$20/60*(-1)*Målinger!$F$3)</f>
        <v/>
      </c>
      <c r="G49" s="123" t="str">
        <f>IF(Målinger!N49="","",(Målinger!N49-Målinger!H49)*'Kostnader lønn, utstyr osv.'!$S$39*Målinger!$F$3*(-1))</f>
        <v/>
      </c>
      <c r="H49" s="122" t="str">
        <f>IF(Målinger!M49="","",(Målinger!M49-Målinger!G49)*'Kostnader lønn, utstyr osv.'!$S$34*(-1)*Målinger!$F$3)</f>
        <v/>
      </c>
      <c r="I49" s="120" t="str">
        <f>IF(Målinger!V49="","",(Målinger!V49-Målinger!$E49)*'Kostnader lønn, utstyr osv.'!$S$25*(-1))</f>
        <v/>
      </c>
      <c r="J49" s="120" t="str">
        <f>IF(AND(Målinger!W49="",Målinger!Z49=""),"",(Målinger!W49+Målinger!Z49-Målinger!F49)*'Kostnader lønn, utstyr osv.'!$S$20/60*(-1)*Målinger!$F$3)</f>
        <v/>
      </c>
      <c r="K49" s="121" t="str">
        <f>IF(Målinger!V49="","",('kjøring-støtteark'!F52-'kjøring-støtteark'!D52)*'Kostnader lønn, utstyr osv.'!$S$20/60*(-1)*Målinger!$F$3)</f>
        <v/>
      </c>
      <c r="L49" s="123" t="str">
        <f>IF(Målinger!Y49="","",(Målinger!Y49-Målinger!H49)*'Kostnader lønn, utstyr osv.'!$S$39*Målinger!$F$3*(-1))</f>
        <v/>
      </c>
      <c r="M49" s="122" t="str">
        <f>IF(Målinger!X49="","",(Målinger!X49-Målinger!G49)*'Kostnader lønn, utstyr osv.'!$S$34*(-1)*Målinger!$F$3)</f>
        <v/>
      </c>
      <c r="N49" s="120" t="str">
        <f>IF(Målinger!AG49="","",(Målinger!AG49-Målinger!$E49)*'Kostnader lønn, utstyr osv.'!$S$25*(-1))</f>
        <v/>
      </c>
      <c r="O49" s="120" t="str">
        <f>IF(AND(Målinger!AH49="",Målinger!AK49=""),"",(Målinger!AH49+Målinger!AK49-Målinger!F49)*'Kostnader lønn, utstyr osv.'!$S$20/60*(-1)*Målinger!$F$3)</f>
        <v/>
      </c>
      <c r="P49" s="121" t="str">
        <f>IF(Målinger!AG49="","",('kjøring-støtteark'!G52-'kjøring-støtteark'!D52)*'Kostnader lønn, utstyr osv.'!$S$20/60*(-1)*Målinger!$F$3)</f>
        <v/>
      </c>
      <c r="Q49" s="123" t="str">
        <f>IF(Målinger!AJ49="","",(Målinger!AJ49-Målinger!H49)*'Kostnader lønn, utstyr osv.'!$S$39*Målinger!$F$3*(-1))</f>
        <v/>
      </c>
      <c r="R49" s="122" t="str">
        <f>IF(Målinger!AI49="","",(Målinger!AI49-Målinger!G49)*'Kostnader lønn, utstyr osv.'!$S$34*(-1)*Målinger!$F$3)</f>
        <v/>
      </c>
      <c r="S49" s="120" t="str">
        <f>IF(Målinger!AR49="","",(Målinger!AR49-Målinger!$E49)*'Kostnader lønn, utstyr osv.'!$S$25*(-1))</f>
        <v/>
      </c>
      <c r="T49" s="120" t="str">
        <f>IF(AND(Målinger!AS49="",Målinger!AV49=""),"",(Målinger!AS49+Målinger!AV49-Målinger!F49)*'Kostnader lønn, utstyr osv.'!$S$20/60*(-1)*Målinger!$F$3)</f>
        <v/>
      </c>
      <c r="U49" s="121" t="str">
        <f>IF(Målinger!AR49="","",('kjøring-støtteark'!H52-'kjøring-støtteark'!D52)*'Kostnader lønn, utstyr osv.'!$S$20/60*(-1)*Målinger!$F$3)</f>
        <v/>
      </c>
      <c r="V49" s="123" t="str">
        <f>IF(Målinger!AU49="","",(Målinger!AU49-Målinger!H49)*'Kostnader lønn, utstyr osv.'!$S$39*Målinger!$F$3*(-1))</f>
        <v/>
      </c>
      <c r="W49" s="122" t="str">
        <f>IF(Målinger!AT49="","",(Målinger!AT49-Målinger!G49)*'Kostnader lønn, utstyr osv.'!$S$34*(-1)*Målinger!$F$3)</f>
        <v/>
      </c>
      <c r="X49" s="120"/>
      <c r="Y49" s="120"/>
      <c r="Z49" s="121"/>
      <c r="AA49" s="123"/>
      <c r="AB49" s="122"/>
      <c r="AC49" s="120"/>
      <c r="AD49" s="120"/>
      <c r="AE49" s="121"/>
      <c r="AF49" s="123"/>
      <c r="AG49" s="122"/>
      <c r="AH49" s="120"/>
      <c r="AI49" s="120"/>
      <c r="AJ49" s="121"/>
      <c r="AK49" s="123"/>
      <c r="AL49" s="122"/>
      <c r="AM49" s="120"/>
      <c r="AN49" s="120"/>
      <c r="AO49" s="121"/>
      <c r="AP49" s="123"/>
      <c r="AQ49" s="122"/>
      <c r="AR49" s="120"/>
      <c r="AS49" s="120"/>
      <c r="AT49" s="121"/>
      <c r="AU49" s="123"/>
      <c r="AV49" s="122"/>
      <c r="AW49" s="120"/>
      <c r="AX49" s="120"/>
      <c r="AY49" s="121"/>
      <c r="AZ49" s="123"/>
      <c r="BA49" s="122"/>
      <c r="BB49" s="120"/>
      <c r="BC49" s="120"/>
      <c r="BD49" s="121"/>
      <c r="BE49" s="123"/>
      <c r="BF49" s="122"/>
      <c r="BG49" s="120"/>
      <c r="BH49" s="120"/>
      <c r="BI49" s="121"/>
      <c r="BJ49" s="123"/>
      <c r="BK49" s="122"/>
      <c r="BL49" s="120"/>
      <c r="BM49" s="120"/>
      <c r="BN49" s="121"/>
      <c r="BO49" s="123"/>
      <c r="BP49" s="122"/>
      <c r="BQ49" s="120"/>
      <c r="BR49" s="120"/>
      <c r="BS49" s="121"/>
      <c r="BT49" s="123"/>
      <c r="BU49" s="122"/>
      <c r="BV49" s="120"/>
      <c r="BW49" s="120"/>
      <c r="BX49" s="121"/>
      <c r="BY49" s="123"/>
      <c r="BZ49" s="122"/>
      <c r="CA49" s="120"/>
      <c r="CB49" s="120"/>
      <c r="CC49" s="121"/>
      <c r="CD49" s="123"/>
      <c r="CE49" s="122"/>
      <c r="CF49" s="120"/>
      <c r="CG49" s="120"/>
      <c r="CH49" s="121"/>
      <c r="CI49" s="123"/>
      <c r="CJ49" s="122"/>
      <c r="CK49" s="120"/>
      <c r="CL49" s="120"/>
      <c r="CM49" s="121"/>
      <c r="CN49" s="123"/>
      <c r="CO49" s="122"/>
      <c r="CP49" s="120"/>
      <c r="CQ49" s="120"/>
      <c r="CR49" s="121"/>
      <c r="CS49" s="123"/>
      <c r="CT49" s="122"/>
      <c r="CU49" s="120"/>
      <c r="CV49" s="120"/>
      <c r="CW49" s="121"/>
      <c r="CX49" s="123"/>
      <c r="CY49" s="122"/>
      <c r="CZ49" s="120"/>
      <c r="DA49" s="120"/>
      <c r="DB49" s="121"/>
      <c r="DC49" s="123"/>
      <c r="DD49" s="122"/>
      <c r="DE49" s="120"/>
      <c r="DF49" s="120"/>
      <c r="DG49" s="121"/>
      <c r="DH49" s="123"/>
      <c r="DI49" s="122"/>
      <c r="DJ49" s="120"/>
      <c r="DK49" s="120"/>
      <c r="DL49" s="121"/>
      <c r="DM49" s="123"/>
      <c r="DN49" s="122"/>
      <c r="DO49" s="120"/>
      <c r="DP49" s="120"/>
      <c r="DQ49" s="121"/>
      <c r="DR49" s="123"/>
      <c r="DS49" s="122"/>
      <c r="DT49" s="115">
        <f t="shared" si="0"/>
        <v>0</v>
      </c>
    </row>
    <row r="50" spans="1:124">
      <c r="A50" s="36" t="str">
        <f>IF(Brukerregistrering!C48="","",Brukerregistrering!C48)</f>
        <v/>
      </c>
      <c r="B50" s="22" t="str">
        <f>IF(Brukerregistrering!F48="","",Brukerregistrering!F48)</f>
        <v/>
      </c>
      <c r="C50" s="23" t="str">
        <f>IF(Brukerregistrering!H48="","",Brukerregistrering!H48)</f>
        <v/>
      </c>
      <c r="D50" s="120" t="str">
        <f>IF(Målinger!K50="","",(Målinger!K50-Målinger!$E50)*'Kostnader lønn, utstyr osv.'!$S$25*(-1))</f>
        <v/>
      </c>
      <c r="E50" s="120" t="str">
        <f>IF(AND(Målinger!L50="",Målinger!O50=""),"",(Målinger!L50+Målinger!O50-Målinger!F50)*'Kostnader lønn, utstyr osv.'!$S$20/60*(-1)*Målinger!$F$3)</f>
        <v/>
      </c>
      <c r="F50" s="121" t="str">
        <f>IF(Målinger!K50="","",('kjøring-støtteark'!E53-'kjøring-støtteark'!D53)*'Kostnader lønn, utstyr osv.'!$S$20/60*(-1)*Målinger!$F$3)</f>
        <v/>
      </c>
      <c r="G50" s="123" t="str">
        <f>IF(Målinger!N50="","",(Målinger!N50-Målinger!H50)*'Kostnader lønn, utstyr osv.'!$S$39*Målinger!$F$3*(-1))</f>
        <v/>
      </c>
      <c r="H50" s="122" t="str">
        <f>IF(Målinger!M50="","",(Målinger!M50-Målinger!G50)*'Kostnader lønn, utstyr osv.'!$S$34*(-1)*Målinger!$F$3)</f>
        <v/>
      </c>
      <c r="I50" s="120" t="str">
        <f>IF(Målinger!V50="","",(Målinger!V50-Målinger!$E50)*'Kostnader lønn, utstyr osv.'!$S$25*(-1))</f>
        <v/>
      </c>
      <c r="J50" s="120" t="str">
        <f>IF(AND(Målinger!W50="",Målinger!Z50=""),"",(Målinger!W50+Målinger!Z50-Målinger!F50)*'Kostnader lønn, utstyr osv.'!$S$20/60*(-1)*Målinger!$F$3)</f>
        <v/>
      </c>
      <c r="K50" s="121" t="str">
        <f>IF(Målinger!V50="","",('kjøring-støtteark'!F53-'kjøring-støtteark'!D53)*'Kostnader lønn, utstyr osv.'!$S$20/60*(-1)*Målinger!$F$3)</f>
        <v/>
      </c>
      <c r="L50" s="123" t="str">
        <f>IF(Målinger!Y50="","",(Målinger!Y50-Målinger!H50)*'Kostnader lønn, utstyr osv.'!$S$39*Målinger!$F$3*(-1))</f>
        <v/>
      </c>
      <c r="M50" s="122" t="str">
        <f>IF(Målinger!X50="","",(Målinger!X50-Målinger!G50)*'Kostnader lønn, utstyr osv.'!$S$34*(-1)*Målinger!$F$3)</f>
        <v/>
      </c>
      <c r="N50" s="120" t="str">
        <f>IF(Målinger!AG50="","",(Målinger!AG50-Målinger!$E50)*'Kostnader lønn, utstyr osv.'!$S$25*(-1))</f>
        <v/>
      </c>
      <c r="O50" s="120" t="str">
        <f>IF(AND(Målinger!AH50="",Målinger!AK50=""),"",(Målinger!AH50+Målinger!AK50-Målinger!F50)*'Kostnader lønn, utstyr osv.'!$S$20/60*(-1)*Målinger!$F$3)</f>
        <v/>
      </c>
      <c r="P50" s="121" t="str">
        <f>IF(Målinger!AG50="","",('kjøring-støtteark'!G53-'kjøring-støtteark'!D53)*'Kostnader lønn, utstyr osv.'!$S$20/60*(-1)*Målinger!$F$3)</f>
        <v/>
      </c>
      <c r="Q50" s="123" t="str">
        <f>IF(Målinger!AJ50="","",(Målinger!AJ50-Målinger!H50)*'Kostnader lønn, utstyr osv.'!$S$39*Målinger!$F$3*(-1))</f>
        <v/>
      </c>
      <c r="R50" s="122" t="str">
        <f>IF(Målinger!AI50="","",(Målinger!AI50-Målinger!G50)*'Kostnader lønn, utstyr osv.'!$S$34*(-1)*Målinger!$F$3)</f>
        <v/>
      </c>
      <c r="S50" s="120" t="str">
        <f>IF(Målinger!AR50="","",(Målinger!AR50-Målinger!$E50)*'Kostnader lønn, utstyr osv.'!$S$25*(-1))</f>
        <v/>
      </c>
      <c r="T50" s="120" t="str">
        <f>IF(AND(Målinger!AS50="",Målinger!AV50=""),"",(Målinger!AS50+Målinger!AV50-Målinger!F50)*'Kostnader lønn, utstyr osv.'!$S$20/60*(-1)*Målinger!$F$3)</f>
        <v/>
      </c>
      <c r="U50" s="121" t="str">
        <f>IF(Målinger!AR50="","",('kjøring-støtteark'!H53-'kjøring-støtteark'!D53)*'Kostnader lønn, utstyr osv.'!$S$20/60*(-1)*Målinger!$F$3)</f>
        <v/>
      </c>
      <c r="V50" s="123" t="str">
        <f>IF(Målinger!AU50="","",(Målinger!AU50-Målinger!H50)*'Kostnader lønn, utstyr osv.'!$S$39*Målinger!$F$3*(-1))</f>
        <v/>
      </c>
      <c r="W50" s="122" t="str">
        <f>IF(Målinger!AT50="","",(Målinger!AT50-Målinger!G50)*'Kostnader lønn, utstyr osv.'!$S$34*(-1)*Målinger!$F$3)</f>
        <v/>
      </c>
      <c r="X50" s="120"/>
      <c r="Y50" s="120"/>
      <c r="Z50" s="121"/>
      <c r="AA50" s="123"/>
      <c r="AB50" s="122"/>
      <c r="AC50" s="120"/>
      <c r="AD50" s="120"/>
      <c r="AE50" s="121"/>
      <c r="AF50" s="123"/>
      <c r="AG50" s="122"/>
      <c r="AH50" s="120"/>
      <c r="AI50" s="120"/>
      <c r="AJ50" s="121"/>
      <c r="AK50" s="123"/>
      <c r="AL50" s="122"/>
      <c r="AM50" s="120"/>
      <c r="AN50" s="120"/>
      <c r="AO50" s="121"/>
      <c r="AP50" s="123"/>
      <c r="AQ50" s="122"/>
      <c r="AR50" s="120"/>
      <c r="AS50" s="120"/>
      <c r="AT50" s="121"/>
      <c r="AU50" s="123"/>
      <c r="AV50" s="122"/>
      <c r="AW50" s="120"/>
      <c r="AX50" s="120"/>
      <c r="AY50" s="121"/>
      <c r="AZ50" s="123"/>
      <c r="BA50" s="122"/>
      <c r="BB50" s="120"/>
      <c r="BC50" s="120"/>
      <c r="BD50" s="121"/>
      <c r="BE50" s="123"/>
      <c r="BF50" s="122"/>
      <c r="BG50" s="120"/>
      <c r="BH50" s="120"/>
      <c r="BI50" s="121"/>
      <c r="BJ50" s="123"/>
      <c r="BK50" s="122"/>
      <c r="BL50" s="120"/>
      <c r="BM50" s="120"/>
      <c r="BN50" s="121"/>
      <c r="BO50" s="123"/>
      <c r="BP50" s="122"/>
      <c r="BQ50" s="120"/>
      <c r="BR50" s="120"/>
      <c r="BS50" s="121"/>
      <c r="BT50" s="123"/>
      <c r="BU50" s="122"/>
      <c r="BV50" s="120"/>
      <c r="BW50" s="120"/>
      <c r="BX50" s="121"/>
      <c r="BY50" s="123"/>
      <c r="BZ50" s="122"/>
      <c r="CA50" s="120"/>
      <c r="CB50" s="120"/>
      <c r="CC50" s="121"/>
      <c r="CD50" s="123"/>
      <c r="CE50" s="122"/>
      <c r="CF50" s="120"/>
      <c r="CG50" s="120"/>
      <c r="CH50" s="121"/>
      <c r="CI50" s="123"/>
      <c r="CJ50" s="122"/>
      <c r="CK50" s="120"/>
      <c r="CL50" s="120"/>
      <c r="CM50" s="121"/>
      <c r="CN50" s="123"/>
      <c r="CO50" s="122"/>
      <c r="CP50" s="120"/>
      <c r="CQ50" s="120"/>
      <c r="CR50" s="121"/>
      <c r="CS50" s="123"/>
      <c r="CT50" s="122"/>
      <c r="CU50" s="120"/>
      <c r="CV50" s="120"/>
      <c r="CW50" s="121"/>
      <c r="CX50" s="123"/>
      <c r="CY50" s="122"/>
      <c r="CZ50" s="120"/>
      <c r="DA50" s="120"/>
      <c r="DB50" s="121"/>
      <c r="DC50" s="123"/>
      <c r="DD50" s="122"/>
      <c r="DE50" s="120"/>
      <c r="DF50" s="120"/>
      <c r="DG50" s="121"/>
      <c r="DH50" s="123"/>
      <c r="DI50" s="122"/>
      <c r="DJ50" s="120"/>
      <c r="DK50" s="120"/>
      <c r="DL50" s="121"/>
      <c r="DM50" s="123"/>
      <c r="DN50" s="122"/>
      <c r="DO50" s="120"/>
      <c r="DP50" s="120"/>
      <c r="DQ50" s="121"/>
      <c r="DR50" s="123"/>
      <c r="DS50" s="122"/>
      <c r="DT50" s="115">
        <f t="shared" si="0"/>
        <v>0</v>
      </c>
    </row>
    <row r="51" spans="1:124">
      <c r="A51" s="36" t="str">
        <f>IF(Brukerregistrering!C49="","",Brukerregistrering!C49)</f>
        <v/>
      </c>
      <c r="B51" s="22" t="str">
        <f>IF(Brukerregistrering!F49="","",Brukerregistrering!F49)</f>
        <v/>
      </c>
      <c r="C51" s="23" t="str">
        <f>IF(Brukerregistrering!H49="","",Brukerregistrering!H49)</f>
        <v/>
      </c>
      <c r="D51" s="120" t="str">
        <f>IF(Målinger!K51="","",(Målinger!K51-Målinger!$E51)*'Kostnader lønn, utstyr osv.'!$S$25*(-1))</f>
        <v/>
      </c>
      <c r="E51" s="120" t="str">
        <f>IF(AND(Målinger!L51="",Målinger!O51=""),"",(Målinger!L51+Målinger!O51-Målinger!F51)*'Kostnader lønn, utstyr osv.'!$S$20/60*(-1)*Målinger!$F$3)</f>
        <v/>
      </c>
      <c r="F51" s="121" t="str">
        <f>IF(Målinger!K51="","",('kjøring-støtteark'!E54-'kjøring-støtteark'!D54)*'Kostnader lønn, utstyr osv.'!$S$20/60*(-1)*Målinger!$F$3)</f>
        <v/>
      </c>
      <c r="G51" s="123" t="str">
        <f>IF(Målinger!N51="","",(Målinger!N51-Målinger!H51)*'Kostnader lønn, utstyr osv.'!$S$39*Målinger!$F$3*(-1))</f>
        <v/>
      </c>
      <c r="H51" s="122" t="str">
        <f>IF(Målinger!M51="","",(Målinger!M51-Målinger!G51)*'Kostnader lønn, utstyr osv.'!$S$34*(-1)*Målinger!$F$3)</f>
        <v/>
      </c>
      <c r="I51" s="120" t="str">
        <f>IF(Målinger!V51="","",(Målinger!V51-Målinger!$E51)*'Kostnader lønn, utstyr osv.'!$S$25*(-1))</f>
        <v/>
      </c>
      <c r="J51" s="120" t="str">
        <f>IF(AND(Målinger!W51="",Målinger!Z51=""),"",(Målinger!W51+Målinger!Z51-Målinger!F51)*'Kostnader lønn, utstyr osv.'!$S$20/60*(-1)*Målinger!$F$3)</f>
        <v/>
      </c>
      <c r="K51" s="121" t="str">
        <f>IF(Målinger!V51="","",('kjøring-støtteark'!F54-'kjøring-støtteark'!D54)*'Kostnader lønn, utstyr osv.'!$S$20/60*(-1)*Målinger!$F$3)</f>
        <v/>
      </c>
      <c r="L51" s="123" t="str">
        <f>IF(Målinger!Y51="","",(Målinger!Y51-Målinger!H51)*'Kostnader lønn, utstyr osv.'!$S$39*Målinger!$F$3*(-1))</f>
        <v/>
      </c>
      <c r="M51" s="122" t="str">
        <f>IF(Målinger!X51="","",(Målinger!X51-Målinger!G51)*'Kostnader lønn, utstyr osv.'!$S$34*(-1)*Målinger!$F$3)</f>
        <v/>
      </c>
      <c r="N51" s="120" t="str">
        <f>IF(Målinger!AG51="","",(Målinger!AG51-Målinger!$E51)*'Kostnader lønn, utstyr osv.'!$S$25*(-1))</f>
        <v/>
      </c>
      <c r="O51" s="120" t="str">
        <f>IF(AND(Målinger!AH51="",Målinger!AK51=""),"",(Målinger!AH51+Målinger!AK51-Målinger!F51)*'Kostnader lønn, utstyr osv.'!$S$20/60*(-1)*Målinger!$F$3)</f>
        <v/>
      </c>
      <c r="P51" s="121" t="str">
        <f>IF(Målinger!AG51="","",('kjøring-støtteark'!G54-'kjøring-støtteark'!D54)*'Kostnader lønn, utstyr osv.'!$S$20/60*(-1)*Målinger!$F$3)</f>
        <v/>
      </c>
      <c r="Q51" s="123" t="str">
        <f>IF(Målinger!AJ51="","",(Målinger!AJ51-Målinger!H51)*'Kostnader lønn, utstyr osv.'!$S$39*Målinger!$F$3*(-1))</f>
        <v/>
      </c>
      <c r="R51" s="122" t="str">
        <f>IF(Målinger!AI51="","",(Målinger!AI51-Målinger!G51)*'Kostnader lønn, utstyr osv.'!$S$34*(-1)*Målinger!$F$3)</f>
        <v/>
      </c>
      <c r="S51" s="120" t="str">
        <f>IF(Målinger!AR51="","",(Målinger!AR51-Målinger!$E51)*'Kostnader lønn, utstyr osv.'!$S$25*(-1))</f>
        <v/>
      </c>
      <c r="T51" s="120" t="str">
        <f>IF(AND(Målinger!AS51="",Målinger!AV51=""),"",(Målinger!AS51+Målinger!AV51-Målinger!F51)*'Kostnader lønn, utstyr osv.'!$S$20/60*(-1)*Målinger!$F$3)</f>
        <v/>
      </c>
      <c r="U51" s="121" t="str">
        <f>IF(Målinger!AR51="","",('kjøring-støtteark'!H54-'kjøring-støtteark'!D54)*'Kostnader lønn, utstyr osv.'!$S$20/60*(-1)*Målinger!$F$3)</f>
        <v/>
      </c>
      <c r="V51" s="123" t="str">
        <f>IF(Målinger!AU51="","",(Målinger!AU51-Målinger!H51)*'Kostnader lønn, utstyr osv.'!$S$39*Målinger!$F$3*(-1))</f>
        <v/>
      </c>
      <c r="W51" s="122" t="str">
        <f>IF(Målinger!AT51="","",(Målinger!AT51-Målinger!G51)*'Kostnader lønn, utstyr osv.'!$S$34*(-1)*Målinger!$F$3)</f>
        <v/>
      </c>
      <c r="X51" s="120"/>
      <c r="Y51" s="120"/>
      <c r="Z51" s="121"/>
      <c r="AA51" s="123"/>
      <c r="AB51" s="122"/>
      <c r="AC51" s="120"/>
      <c r="AD51" s="120"/>
      <c r="AE51" s="121"/>
      <c r="AF51" s="123"/>
      <c r="AG51" s="122"/>
      <c r="AH51" s="120"/>
      <c r="AI51" s="120"/>
      <c r="AJ51" s="121"/>
      <c r="AK51" s="123"/>
      <c r="AL51" s="122"/>
      <c r="AM51" s="120"/>
      <c r="AN51" s="120"/>
      <c r="AO51" s="121"/>
      <c r="AP51" s="123"/>
      <c r="AQ51" s="122"/>
      <c r="AR51" s="120"/>
      <c r="AS51" s="120"/>
      <c r="AT51" s="121"/>
      <c r="AU51" s="123"/>
      <c r="AV51" s="122"/>
      <c r="AW51" s="120"/>
      <c r="AX51" s="120"/>
      <c r="AY51" s="121"/>
      <c r="AZ51" s="123"/>
      <c r="BA51" s="122"/>
      <c r="BB51" s="120"/>
      <c r="BC51" s="120"/>
      <c r="BD51" s="121"/>
      <c r="BE51" s="123"/>
      <c r="BF51" s="122"/>
      <c r="BG51" s="120"/>
      <c r="BH51" s="120"/>
      <c r="BI51" s="121"/>
      <c r="BJ51" s="123"/>
      <c r="BK51" s="122"/>
      <c r="BL51" s="120"/>
      <c r="BM51" s="120"/>
      <c r="BN51" s="121"/>
      <c r="BO51" s="123"/>
      <c r="BP51" s="122"/>
      <c r="BQ51" s="120"/>
      <c r="BR51" s="120"/>
      <c r="BS51" s="121"/>
      <c r="BT51" s="123"/>
      <c r="BU51" s="122"/>
      <c r="BV51" s="120"/>
      <c r="BW51" s="120"/>
      <c r="BX51" s="121"/>
      <c r="BY51" s="123"/>
      <c r="BZ51" s="122"/>
      <c r="CA51" s="120"/>
      <c r="CB51" s="120"/>
      <c r="CC51" s="121"/>
      <c r="CD51" s="123"/>
      <c r="CE51" s="122"/>
      <c r="CF51" s="120"/>
      <c r="CG51" s="120"/>
      <c r="CH51" s="121"/>
      <c r="CI51" s="123"/>
      <c r="CJ51" s="122"/>
      <c r="CK51" s="120"/>
      <c r="CL51" s="120"/>
      <c r="CM51" s="121"/>
      <c r="CN51" s="123"/>
      <c r="CO51" s="122"/>
      <c r="CP51" s="120"/>
      <c r="CQ51" s="120"/>
      <c r="CR51" s="121"/>
      <c r="CS51" s="123"/>
      <c r="CT51" s="122"/>
      <c r="CU51" s="120"/>
      <c r="CV51" s="120"/>
      <c r="CW51" s="121"/>
      <c r="CX51" s="123"/>
      <c r="CY51" s="122"/>
      <c r="CZ51" s="120"/>
      <c r="DA51" s="120"/>
      <c r="DB51" s="121"/>
      <c r="DC51" s="123"/>
      <c r="DD51" s="122"/>
      <c r="DE51" s="120"/>
      <c r="DF51" s="120"/>
      <c r="DG51" s="121"/>
      <c r="DH51" s="123"/>
      <c r="DI51" s="122"/>
      <c r="DJ51" s="120"/>
      <c r="DK51" s="120"/>
      <c r="DL51" s="121"/>
      <c r="DM51" s="123"/>
      <c r="DN51" s="122"/>
      <c r="DO51" s="120"/>
      <c r="DP51" s="120"/>
      <c r="DQ51" s="121"/>
      <c r="DR51" s="123"/>
      <c r="DS51" s="122"/>
      <c r="DT51" s="115">
        <f t="shared" si="0"/>
        <v>0</v>
      </c>
    </row>
    <row r="52" spans="1:124">
      <c r="A52" s="36" t="str">
        <f>IF(Brukerregistrering!C50="","",Brukerregistrering!C50)</f>
        <v/>
      </c>
      <c r="B52" s="22" t="str">
        <f>IF(Brukerregistrering!F50="","",Brukerregistrering!F50)</f>
        <v/>
      </c>
      <c r="C52" s="23" t="str">
        <f>IF(Brukerregistrering!H50="","",Brukerregistrering!H50)</f>
        <v/>
      </c>
      <c r="D52" s="120" t="str">
        <f>IF(Målinger!K52="","",(Målinger!K52-Målinger!$E52)*'Kostnader lønn, utstyr osv.'!$S$25*(-1))</f>
        <v/>
      </c>
      <c r="E52" s="120" t="str">
        <f>IF(AND(Målinger!L52="",Målinger!O52=""),"",(Målinger!L52+Målinger!O52-Målinger!F52)*'Kostnader lønn, utstyr osv.'!$S$20/60*(-1)*Målinger!$F$3)</f>
        <v/>
      </c>
      <c r="F52" s="121" t="str">
        <f>IF(Målinger!K52="","",('kjøring-støtteark'!E55-'kjøring-støtteark'!D55)*'Kostnader lønn, utstyr osv.'!$S$20/60*(-1)*Målinger!$F$3)</f>
        <v/>
      </c>
      <c r="G52" s="123" t="str">
        <f>IF(Målinger!N52="","",(Målinger!N52-Målinger!H52)*'Kostnader lønn, utstyr osv.'!$S$39*Målinger!$F$3*(-1))</f>
        <v/>
      </c>
      <c r="H52" s="122" t="str">
        <f>IF(Målinger!M52="","",(Målinger!M52-Målinger!G52)*'Kostnader lønn, utstyr osv.'!$S$34*(-1)*Målinger!$F$3)</f>
        <v/>
      </c>
      <c r="I52" s="120" t="str">
        <f>IF(Målinger!V52="","",(Målinger!V52-Målinger!$E52)*'Kostnader lønn, utstyr osv.'!$S$25*(-1))</f>
        <v/>
      </c>
      <c r="J52" s="120" t="str">
        <f>IF(AND(Målinger!W52="",Målinger!Z52=""),"",(Målinger!W52+Målinger!Z52-Målinger!F52)*'Kostnader lønn, utstyr osv.'!$S$20/60*(-1)*Målinger!$F$3)</f>
        <v/>
      </c>
      <c r="K52" s="121" t="str">
        <f>IF(Målinger!V52="","",('kjøring-støtteark'!F55-'kjøring-støtteark'!D55)*'Kostnader lønn, utstyr osv.'!$S$20/60*(-1)*Målinger!$F$3)</f>
        <v/>
      </c>
      <c r="L52" s="123" t="str">
        <f>IF(Målinger!Y52="","",(Målinger!Y52-Målinger!H52)*'Kostnader lønn, utstyr osv.'!$S$39*Målinger!$F$3*(-1))</f>
        <v/>
      </c>
      <c r="M52" s="122" t="str">
        <f>IF(Målinger!X52="","",(Målinger!X52-Målinger!G52)*'Kostnader lønn, utstyr osv.'!$S$34*(-1)*Målinger!$F$3)</f>
        <v/>
      </c>
      <c r="N52" s="120" t="str">
        <f>IF(Målinger!AG52="","",(Målinger!AG52-Målinger!$E52)*'Kostnader lønn, utstyr osv.'!$S$25*(-1))</f>
        <v/>
      </c>
      <c r="O52" s="120" t="str">
        <f>IF(AND(Målinger!AH52="",Målinger!AK52=""),"",(Målinger!AH52+Målinger!AK52-Målinger!F52)*'Kostnader lønn, utstyr osv.'!$S$20/60*(-1)*Målinger!$F$3)</f>
        <v/>
      </c>
      <c r="P52" s="121" t="str">
        <f>IF(Målinger!AG52="","",('kjøring-støtteark'!G55-'kjøring-støtteark'!D55)*'Kostnader lønn, utstyr osv.'!$S$20/60*(-1)*Målinger!$F$3)</f>
        <v/>
      </c>
      <c r="Q52" s="123" t="str">
        <f>IF(Målinger!AJ52="","",(Målinger!AJ52-Målinger!H52)*'Kostnader lønn, utstyr osv.'!$S$39*Målinger!$F$3*(-1))</f>
        <v/>
      </c>
      <c r="R52" s="122" t="str">
        <f>IF(Målinger!AI52="","",(Målinger!AI52-Målinger!G52)*'Kostnader lønn, utstyr osv.'!$S$34*(-1)*Målinger!$F$3)</f>
        <v/>
      </c>
      <c r="S52" s="120" t="str">
        <f>IF(Målinger!AR52="","",(Målinger!AR52-Målinger!$E52)*'Kostnader lønn, utstyr osv.'!$S$25*(-1))</f>
        <v/>
      </c>
      <c r="T52" s="120" t="str">
        <f>IF(AND(Målinger!AS52="",Målinger!AV52=""),"",(Målinger!AS52+Målinger!AV52-Målinger!F52)*'Kostnader lønn, utstyr osv.'!$S$20/60*(-1)*Målinger!$F$3)</f>
        <v/>
      </c>
      <c r="U52" s="121" t="str">
        <f>IF(Målinger!AR52="","",('kjøring-støtteark'!H55-'kjøring-støtteark'!D55)*'Kostnader lønn, utstyr osv.'!$S$20/60*(-1)*Målinger!$F$3)</f>
        <v/>
      </c>
      <c r="V52" s="123" t="str">
        <f>IF(Målinger!AU52="","",(Målinger!AU52-Målinger!H52)*'Kostnader lønn, utstyr osv.'!$S$39*Målinger!$F$3*(-1))</f>
        <v/>
      </c>
      <c r="W52" s="122" t="str">
        <f>IF(Målinger!AT52="","",(Målinger!AT52-Målinger!G52)*'Kostnader lønn, utstyr osv.'!$S$34*(-1)*Målinger!$F$3)</f>
        <v/>
      </c>
      <c r="X52" s="120"/>
      <c r="Y52" s="120"/>
      <c r="Z52" s="121"/>
      <c r="AA52" s="123"/>
      <c r="AB52" s="122"/>
      <c r="AC52" s="120"/>
      <c r="AD52" s="120"/>
      <c r="AE52" s="121"/>
      <c r="AF52" s="123"/>
      <c r="AG52" s="122"/>
      <c r="AH52" s="120"/>
      <c r="AI52" s="120"/>
      <c r="AJ52" s="121"/>
      <c r="AK52" s="123"/>
      <c r="AL52" s="122"/>
      <c r="AM52" s="120"/>
      <c r="AN52" s="120"/>
      <c r="AO52" s="121"/>
      <c r="AP52" s="123"/>
      <c r="AQ52" s="122"/>
      <c r="AR52" s="120"/>
      <c r="AS52" s="120"/>
      <c r="AT52" s="121"/>
      <c r="AU52" s="123"/>
      <c r="AV52" s="122"/>
      <c r="AW52" s="120"/>
      <c r="AX52" s="120"/>
      <c r="AY52" s="121"/>
      <c r="AZ52" s="123"/>
      <c r="BA52" s="122"/>
      <c r="BB52" s="120"/>
      <c r="BC52" s="120"/>
      <c r="BD52" s="121"/>
      <c r="BE52" s="123"/>
      <c r="BF52" s="122"/>
      <c r="BG52" s="120"/>
      <c r="BH52" s="120"/>
      <c r="BI52" s="121"/>
      <c r="BJ52" s="123"/>
      <c r="BK52" s="122"/>
      <c r="BL52" s="120"/>
      <c r="BM52" s="120"/>
      <c r="BN52" s="121"/>
      <c r="BO52" s="123"/>
      <c r="BP52" s="122"/>
      <c r="BQ52" s="120"/>
      <c r="BR52" s="120"/>
      <c r="BS52" s="121"/>
      <c r="BT52" s="123"/>
      <c r="BU52" s="122"/>
      <c r="BV52" s="120"/>
      <c r="BW52" s="120"/>
      <c r="BX52" s="121"/>
      <c r="BY52" s="123"/>
      <c r="BZ52" s="122"/>
      <c r="CA52" s="120"/>
      <c r="CB52" s="120"/>
      <c r="CC52" s="121"/>
      <c r="CD52" s="123"/>
      <c r="CE52" s="122"/>
      <c r="CF52" s="120"/>
      <c r="CG52" s="120"/>
      <c r="CH52" s="121"/>
      <c r="CI52" s="123"/>
      <c r="CJ52" s="122"/>
      <c r="CK52" s="120"/>
      <c r="CL52" s="120"/>
      <c r="CM52" s="121"/>
      <c r="CN52" s="123"/>
      <c r="CO52" s="122"/>
      <c r="CP52" s="120"/>
      <c r="CQ52" s="120"/>
      <c r="CR52" s="121"/>
      <c r="CS52" s="123"/>
      <c r="CT52" s="122"/>
      <c r="CU52" s="120"/>
      <c r="CV52" s="120"/>
      <c r="CW52" s="121"/>
      <c r="CX52" s="123"/>
      <c r="CY52" s="122"/>
      <c r="CZ52" s="120"/>
      <c r="DA52" s="120"/>
      <c r="DB52" s="121"/>
      <c r="DC52" s="123"/>
      <c r="DD52" s="122"/>
      <c r="DE52" s="120"/>
      <c r="DF52" s="120"/>
      <c r="DG52" s="121"/>
      <c r="DH52" s="123"/>
      <c r="DI52" s="122"/>
      <c r="DJ52" s="120"/>
      <c r="DK52" s="120"/>
      <c r="DL52" s="121"/>
      <c r="DM52" s="123"/>
      <c r="DN52" s="122"/>
      <c r="DO52" s="120"/>
      <c r="DP52" s="120"/>
      <c r="DQ52" s="121"/>
      <c r="DR52" s="123"/>
      <c r="DS52" s="122"/>
      <c r="DT52" s="115">
        <f t="shared" si="0"/>
        <v>0</v>
      </c>
    </row>
    <row r="53" spans="1:124">
      <c r="A53" s="36" t="str">
        <f>IF(Brukerregistrering!C51="","",Brukerregistrering!C51)</f>
        <v/>
      </c>
      <c r="B53" s="22" t="str">
        <f>IF(Brukerregistrering!F51="","",Brukerregistrering!F51)</f>
        <v/>
      </c>
      <c r="C53" s="23" t="str">
        <f>IF(Brukerregistrering!H51="","",Brukerregistrering!H51)</f>
        <v/>
      </c>
      <c r="D53" s="120" t="str">
        <f>IF(Målinger!K53="","",(Målinger!K53-Målinger!$E53)*'Kostnader lønn, utstyr osv.'!$S$25*(-1))</f>
        <v/>
      </c>
      <c r="E53" s="120" t="str">
        <f>IF(AND(Målinger!L53="",Målinger!O53=""),"",(Målinger!L53+Målinger!O53-Målinger!F53)*'Kostnader lønn, utstyr osv.'!$S$20/60*(-1)*Målinger!$F$3)</f>
        <v/>
      </c>
      <c r="F53" s="121" t="str">
        <f>IF(Målinger!K53="","",('kjøring-støtteark'!E56-'kjøring-støtteark'!D56)*'Kostnader lønn, utstyr osv.'!$S$20/60*(-1)*Målinger!$F$3)</f>
        <v/>
      </c>
      <c r="G53" s="123" t="str">
        <f>IF(Målinger!N53="","",(Målinger!N53-Målinger!H53)*'Kostnader lønn, utstyr osv.'!$S$39*Målinger!$F$3*(-1))</f>
        <v/>
      </c>
      <c r="H53" s="122" t="str">
        <f>IF(Målinger!M53="","",(Målinger!M53-Målinger!G53)*'Kostnader lønn, utstyr osv.'!$S$34*(-1)*Målinger!$F$3)</f>
        <v/>
      </c>
      <c r="I53" s="120" t="str">
        <f>IF(Målinger!V53="","",(Målinger!V53-Målinger!$E53)*'Kostnader lønn, utstyr osv.'!$S$25*(-1))</f>
        <v/>
      </c>
      <c r="J53" s="120" t="str">
        <f>IF(AND(Målinger!W53="",Målinger!Z53=""),"",(Målinger!W53+Målinger!Z53-Målinger!F53)*'Kostnader lønn, utstyr osv.'!$S$20/60*(-1)*Målinger!$F$3)</f>
        <v/>
      </c>
      <c r="K53" s="121" t="str">
        <f>IF(Målinger!V53="","",('kjøring-støtteark'!F56-'kjøring-støtteark'!D56)*'Kostnader lønn, utstyr osv.'!$S$20/60*(-1)*Målinger!$F$3)</f>
        <v/>
      </c>
      <c r="L53" s="123" t="str">
        <f>IF(Målinger!Y53="","",(Målinger!Y53-Målinger!H53)*'Kostnader lønn, utstyr osv.'!$S$39*Målinger!$F$3*(-1))</f>
        <v/>
      </c>
      <c r="M53" s="122" t="str">
        <f>IF(Målinger!X53="","",(Målinger!X53-Målinger!G53)*'Kostnader lønn, utstyr osv.'!$S$34*(-1)*Målinger!$F$3)</f>
        <v/>
      </c>
      <c r="N53" s="120" t="str">
        <f>IF(Målinger!AG53="","",(Målinger!AG53-Målinger!$E53)*'Kostnader lønn, utstyr osv.'!$S$25*(-1))</f>
        <v/>
      </c>
      <c r="O53" s="120" t="str">
        <f>IF(AND(Målinger!AH53="",Målinger!AK53=""),"",(Målinger!AH53+Målinger!AK53-Målinger!F53)*'Kostnader lønn, utstyr osv.'!$S$20/60*(-1)*Målinger!$F$3)</f>
        <v/>
      </c>
      <c r="P53" s="121" t="str">
        <f>IF(Målinger!AG53="","",('kjøring-støtteark'!G56-'kjøring-støtteark'!D56)*'Kostnader lønn, utstyr osv.'!$S$20/60*(-1)*Målinger!$F$3)</f>
        <v/>
      </c>
      <c r="Q53" s="123" t="str">
        <f>IF(Målinger!AJ53="","",(Målinger!AJ53-Målinger!H53)*'Kostnader lønn, utstyr osv.'!$S$39*Målinger!$F$3*(-1))</f>
        <v/>
      </c>
      <c r="R53" s="122" t="str">
        <f>IF(Målinger!AI53="","",(Målinger!AI53-Målinger!G53)*'Kostnader lønn, utstyr osv.'!$S$34*(-1)*Målinger!$F$3)</f>
        <v/>
      </c>
      <c r="S53" s="120" t="str">
        <f>IF(Målinger!AR53="","",(Målinger!AR53-Målinger!$E53)*'Kostnader lønn, utstyr osv.'!$S$25*(-1))</f>
        <v/>
      </c>
      <c r="T53" s="120" t="str">
        <f>IF(AND(Målinger!AS53="",Målinger!AV53=""),"",(Målinger!AS53+Målinger!AV53-Målinger!F53)*'Kostnader lønn, utstyr osv.'!$S$20/60*(-1)*Målinger!$F$3)</f>
        <v/>
      </c>
      <c r="U53" s="121" t="str">
        <f>IF(Målinger!AR53="","",('kjøring-støtteark'!H56-'kjøring-støtteark'!D56)*'Kostnader lønn, utstyr osv.'!$S$20/60*(-1)*Målinger!$F$3)</f>
        <v/>
      </c>
      <c r="V53" s="123" t="str">
        <f>IF(Målinger!AU53="","",(Målinger!AU53-Målinger!H53)*'Kostnader lønn, utstyr osv.'!$S$39*Målinger!$F$3*(-1))</f>
        <v/>
      </c>
      <c r="W53" s="122" t="str">
        <f>IF(Målinger!AT53="","",(Målinger!AT53-Målinger!G53)*'Kostnader lønn, utstyr osv.'!$S$34*(-1)*Målinger!$F$3)</f>
        <v/>
      </c>
      <c r="X53" s="120"/>
      <c r="Y53" s="120"/>
      <c r="Z53" s="121"/>
      <c r="AA53" s="123"/>
      <c r="AB53" s="122"/>
      <c r="AC53" s="120"/>
      <c r="AD53" s="120"/>
      <c r="AE53" s="121"/>
      <c r="AF53" s="123"/>
      <c r="AG53" s="122"/>
      <c r="AH53" s="120"/>
      <c r="AI53" s="120"/>
      <c r="AJ53" s="121"/>
      <c r="AK53" s="123"/>
      <c r="AL53" s="122"/>
      <c r="AM53" s="120"/>
      <c r="AN53" s="120"/>
      <c r="AO53" s="121"/>
      <c r="AP53" s="123"/>
      <c r="AQ53" s="122"/>
      <c r="AR53" s="120"/>
      <c r="AS53" s="120"/>
      <c r="AT53" s="121"/>
      <c r="AU53" s="123"/>
      <c r="AV53" s="122"/>
      <c r="AW53" s="120"/>
      <c r="AX53" s="120"/>
      <c r="AY53" s="121"/>
      <c r="AZ53" s="123"/>
      <c r="BA53" s="122"/>
      <c r="BB53" s="120"/>
      <c r="BC53" s="120"/>
      <c r="BD53" s="121"/>
      <c r="BE53" s="123"/>
      <c r="BF53" s="122"/>
      <c r="BG53" s="120"/>
      <c r="BH53" s="120"/>
      <c r="BI53" s="121"/>
      <c r="BJ53" s="123"/>
      <c r="BK53" s="122"/>
      <c r="BL53" s="120"/>
      <c r="BM53" s="120"/>
      <c r="BN53" s="121"/>
      <c r="BO53" s="123"/>
      <c r="BP53" s="122"/>
      <c r="BQ53" s="120"/>
      <c r="BR53" s="120"/>
      <c r="BS53" s="121"/>
      <c r="BT53" s="123"/>
      <c r="BU53" s="122"/>
      <c r="BV53" s="120"/>
      <c r="BW53" s="120"/>
      <c r="BX53" s="121"/>
      <c r="BY53" s="123"/>
      <c r="BZ53" s="122"/>
      <c r="CA53" s="120"/>
      <c r="CB53" s="120"/>
      <c r="CC53" s="121"/>
      <c r="CD53" s="123"/>
      <c r="CE53" s="122"/>
      <c r="CF53" s="120"/>
      <c r="CG53" s="120"/>
      <c r="CH53" s="121"/>
      <c r="CI53" s="123"/>
      <c r="CJ53" s="122"/>
      <c r="CK53" s="120"/>
      <c r="CL53" s="120"/>
      <c r="CM53" s="121"/>
      <c r="CN53" s="123"/>
      <c r="CO53" s="122"/>
      <c r="CP53" s="120"/>
      <c r="CQ53" s="120"/>
      <c r="CR53" s="121"/>
      <c r="CS53" s="123"/>
      <c r="CT53" s="122"/>
      <c r="CU53" s="120"/>
      <c r="CV53" s="120"/>
      <c r="CW53" s="121"/>
      <c r="CX53" s="123"/>
      <c r="CY53" s="122"/>
      <c r="CZ53" s="120"/>
      <c r="DA53" s="120"/>
      <c r="DB53" s="121"/>
      <c r="DC53" s="123"/>
      <c r="DD53" s="122"/>
      <c r="DE53" s="120"/>
      <c r="DF53" s="120"/>
      <c r="DG53" s="121"/>
      <c r="DH53" s="123"/>
      <c r="DI53" s="122"/>
      <c r="DJ53" s="120"/>
      <c r="DK53" s="120"/>
      <c r="DL53" s="121"/>
      <c r="DM53" s="123"/>
      <c r="DN53" s="122"/>
      <c r="DO53" s="120"/>
      <c r="DP53" s="120"/>
      <c r="DQ53" s="121"/>
      <c r="DR53" s="123"/>
      <c r="DS53" s="122"/>
      <c r="DT53" s="115">
        <f t="shared" si="0"/>
        <v>0</v>
      </c>
    </row>
    <row r="54" spans="1:124">
      <c r="A54" s="36" t="str">
        <f>IF(Brukerregistrering!C52="","",Brukerregistrering!C52)</f>
        <v/>
      </c>
      <c r="B54" s="22" t="str">
        <f>IF(Brukerregistrering!F52="","",Brukerregistrering!F52)</f>
        <v/>
      </c>
      <c r="C54" s="23" t="str">
        <f>IF(Brukerregistrering!H52="","",Brukerregistrering!H52)</f>
        <v/>
      </c>
      <c r="D54" s="120" t="str">
        <f>IF(Målinger!K54="","",(Målinger!K54-Målinger!$E54)*'Kostnader lønn, utstyr osv.'!$S$25*(-1))</f>
        <v/>
      </c>
      <c r="E54" s="120" t="str">
        <f>IF(AND(Målinger!L54="",Målinger!O54=""),"",(Målinger!L54+Målinger!O54-Målinger!F54)*'Kostnader lønn, utstyr osv.'!$S$20/60*(-1)*Målinger!$F$3)</f>
        <v/>
      </c>
      <c r="F54" s="121" t="str">
        <f>IF(Målinger!K54="","",('kjøring-støtteark'!E57-'kjøring-støtteark'!D57)*'Kostnader lønn, utstyr osv.'!$S$20/60*(-1)*Målinger!$F$3)</f>
        <v/>
      </c>
      <c r="G54" s="123" t="str">
        <f>IF(Målinger!N54="","",(Målinger!N54-Målinger!H54)*'Kostnader lønn, utstyr osv.'!$S$39*Målinger!$F$3*(-1))</f>
        <v/>
      </c>
      <c r="H54" s="122" t="str">
        <f>IF(Målinger!M54="","",(Målinger!M54-Målinger!G54)*'Kostnader lønn, utstyr osv.'!$S$34*(-1)*Målinger!$F$3)</f>
        <v/>
      </c>
      <c r="I54" s="120" t="str">
        <f>IF(Målinger!V54="","",(Målinger!V54-Målinger!$E54)*'Kostnader lønn, utstyr osv.'!$S$25*(-1))</f>
        <v/>
      </c>
      <c r="J54" s="120" t="str">
        <f>IF(AND(Målinger!W54="",Målinger!Z54=""),"",(Målinger!W54+Målinger!Z54-Målinger!F54)*'Kostnader lønn, utstyr osv.'!$S$20/60*(-1)*Målinger!$F$3)</f>
        <v/>
      </c>
      <c r="K54" s="121" t="str">
        <f>IF(Målinger!V54="","",('kjøring-støtteark'!F57-'kjøring-støtteark'!D57)*'Kostnader lønn, utstyr osv.'!$S$20/60*(-1)*Målinger!$F$3)</f>
        <v/>
      </c>
      <c r="L54" s="123" t="str">
        <f>IF(Målinger!Y54="","",(Målinger!Y54-Målinger!H54)*'Kostnader lønn, utstyr osv.'!$S$39*Målinger!$F$3*(-1))</f>
        <v/>
      </c>
      <c r="M54" s="122" t="str">
        <f>IF(Målinger!X54="","",(Målinger!X54-Målinger!G54)*'Kostnader lønn, utstyr osv.'!$S$34*(-1)*Målinger!$F$3)</f>
        <v/>
      </c>
      <c r="N54" s="120" t="str">
        <f>IF(Målinger!AG54="","",(Målinger!AG54-Målinger!$E54)*'Kostnader lønn, utstyr osv.'!$S$25*(-1))</f>
        <v/>
      </c>
      <c r="O54" s="120" t="str">
        <f>IF(AND(Målinger!AH54="",Målinger!AK54=""),"",(Målinger!AH54+Målinger!AK54-Målinger!F54)*'Kostnader lønn, utstyr osv.'!$S$20/60*(-1)*Målinger!$F$3)</f>
        <v/>
      </c>
      <c r="P54" s="121" t="str">
        <f>IF(Målinger!AG54="","",('kjøring-støtteark'!G57-'kjøring-støtteark'!D57)*'Kostnader lønn, utstyr osv.'!$S$20/60*(-1)*Målinger!$F$3)</f>
        <v/>
      </c>
      <c r="Q54" s="123" t="str">
        <f>IF(Målinger!AJ54="","",(Målinger!AJ54-Målinger!H54)*'Kostnader lønn, utstyr osv.'!$S$39*Målinger!$F$3*(-1))</f>
        <v/>
      </c>
      <c r="R54" s="122" t="str">
        <f>IF(Målinger!AI54="","",(Målinger!AI54-Målinger!G54)*'Kostnader lønn, utstyr osv.'!$S$34*(-1)*Målinger!$F$3)</f>
        <v/>
      </c>
      <c r="S54" s="120" t="str">
        <f>IF(Målinger!AR54="","",(Målinger!AR54-Målinger!$E54)*'Kostnader lønn, utstyr osv.'!$S$25*(-1))</f>
        <v/>
      </c>
      <c r="T54" s="120" t="str">
        <f>IF(AND(Målinger!AS54="",Målinger!AV54=""),"",(Målinger!AS54+Målinger!AV54-Målinger!F54)*'Kostnader lønn, utstyr osv.'!$S$20/60*(-1)*Målinger!$F$3)</f>
        <v/>
      </c>
      <c r="U54" s="121" t="str">
        <f>IF(Målinger!AR54="","",('kjøring-støtteark'!H57-'kjøring-støtteark'!D57)*'Kostnader lønn, utstyr osv.'!$S$20/60*(-1)*Målinger!$F$3)</f>
        <v/>
      </c>
      <c r="V54" s="123" t="str">
        <f>IF(Målinger!AU54="","",(Målinger!AU54-Målinger!H54)*'Kostnader lønn, utstyr osv.'!$S$39*Målinger!$F$3*(-1))</f>
        <v/>
      </c>
      <c r="W54" s="122" t="str">
        <f>IF(Målinger!AT54="","",(Målinger!AT54-Målinger!G54)*'Kostnader lønn, utstyr osv.'!$S$34*(-1)*Målinger!$F$3)</f>
        <v/>
      </c>
      <c r="X54" s="120"/>
      <c r="Y54" s="120"/>
      <c r="Z54" s="121"/>
      <c r="AA54" s="123"/>
      <c r="AB54" s="122"/>
      <c r="AC54" s="120"/>
      <c r="AD54" s="120"/>
      <c r="AE54" s="121"/>
      <c r="AF54" s="123"/>
      <c r="AG54" s="122"/>
      <c r="AH54" s="120"/>
      <c r="AI54" s="120"/>
      <c r="AJ54" s="121"/>
      <c r="AK54" s="123"/>
      <c r="AL54" s="122"/>
      <c r="AM54" s="120"/>
      <c r="AN54" s="120"/>
      <c r="AO54" s="121"/>
      <c r="AP54" s="123"/>
      <c r="AQ54" s="122"/>
      <c r="AR54" s="120"/>
      <c r="AS54" s="120"/>
      <c r="AT54" s="121"/>
      <c r="AU54" s="123"/>
      <c r="AV54" s="122"/>
      <c r="AW54" s="120"/>
      <c r="AX54" s="120"/>
      <c r="AY54" s="121"/>
      <c r="AZ54" s="123"/>
      <c r="BA54" s="122"/>
      <c r="BB54" s="120"/>
      <c r="BC54" s="120"/>
      <c r="BD54" s="121"/>
      <c r="BE54" s="123"/>
      <c r="BF54" s="122"/>
      <c r="BG54" s="120"/>
      <c r="BH54" s="120"/>
      <c r="BI54" s="121"/>
      <c r="BJ54" s="123"/>
      <c r="BK54" s="122"/>
      <c r="BL54" s="120"/>
      <c r="BM54" s="120"/>
      <c r="BN54" s="121"/>
      <c r="BO54" s="123"/>
      <c r="BP54" s="122"/>
      <c r="BQ54" s="120"/>
      <c r="BR54" s="120"/>
      <c r="BS54" s="121"/>
      <c r="BT54" s="123"/>
      <c r="BU54" s="122"/>
      <c r="BV54" s="120"/>
      <c r="BW54" s="120"/>
      <c r="BX54" s="121"/>
      <c r="BY54" s="123"/>
      <c r="BZ54" s="122"/>
      <c r="CA54" s="120"/>
      <c r="CB54" s="120"/>
      <c r="CC54" s="121"/>
      <c r="CD54" s="123"/>
      <c r="CE54" s="122"/>
      <c r="CF54" s="120"/>
      <c r="CG54" s="120"/>
      <c r="CH54" s="121"/>
      <c r="CI54" s="123"/>
      <c r="CJ54" s="122"/>
      <c r="CK54" s="120"/>
      <c r="CL54" s="120"/>
      <c r="CM54" s="121"/>
      <c r="CN54" s="123"/>
      <c r="CO54" s="122"/>
      <c r="CP54" s="120"/>
      <c r="CQ54" s="120"/>
      <c r="CR54" s="121"/>
      <c r="CS54" s="123"/>
      <c r="CT54" s="122"/>
      <c r="CU54" s="120"/>
      <c r="CV54" s="120"/>
      <c r="CW54" s="121"/>
      <c r="CX54" s="123"/>
      <c r="CY54" s="122"/>
      <c r="CZ54" s="120"/>
      <c r="DA54" s="120"/>
      <c r="DB54" s="121"/>
      <c r="DC54" s="123"/>
      <c r="DD54" s="122"/>
      <c r="DE54" s="120"/>
      <c r="DF54" s="120"/>
      <c r="DG54" s="121"/>
      <c r="DH54" s="123"/>
      <c r="DI54" s="122"/>
      <c r="DJ54" s="120"/>
      <c r="DK54" s="120"/>
      <c r="DL54" s="121"/>
      <c r="DM54" s="123"/>
      <c r="DN54" s="122"/>
      <c r="DO54" s="120"/>
      <c r="DP54" s="120"/>
      <c r="DQ54" s="121"/>
      <c r="DR54" s="123"/>
      <c r="DS54" s="122"/>
      <c r="DT54" s="115">
        <f t="shared" si="0"/>
        <v>0</v>
      </c>
    </row>
    <row r="55" spans="1:124">
      <c r="A55" s="36" t="str">
        <f>IF(Brukerregistrering!C53="","",Brukerregistrering!C53)</f>
        <v/>
      </c>
      <c r="B55" s="22" t="str">
        <f>IF(Brukerregistrering!F53="","",Brukerregistrering!F53)</f>
        <v/>
      </c>
      <c r="C55" s="23" t="str">
        <f>IF(Brukerregistrering!H53="","",Brukerregistrering!H53)</f>
        <v/>
      </c>
      <c r="D55" s="120" t="str">
        <f>IF(Målinger!K55="","",(Målinger!K55-Målinger!$E55)*'Kostnader lønn, utstyr osv.'!$S$25*(-1))</f>
        <v/>
      </c>
      <c r="E55" s="120" t="str">
        <f>IF(AND(Målinger!L55="",Målinger!O55=""),"",(Målinger!L55+Målinger!O55-Målinger!F55)*'Kostnader lønn, utstyr osv.'!$S$20/60*(-1)*Målinger!$F$3)</f>
        <v/>
      </c>
      <c r="F55" s="121" t="str">
        <f>IF(Målinger!K55="","",('kjøring-støtteark'!E58-'kjøring-støtteark'!D58)*'Kostnader lønn, utstyr osv.'!$S$20/60*(-1)*Målinger!$F$3)</f>
        <v/>
      </c>
      <c r="G55" s="123" t="str">
        <f>IF(Målinger!N55="","",(Målinger!N55-Målinger!H55)*'Kostnader lønn, utstyr osv.'!$S$39*Målinger!$F$3*(-1))</f>
        <v/>
      </c>
      <c r="H55" s="122" t="str">
        <f>IF(Målinger!M55="","",(Målinger!M55-Målinger!G55)*'Kostnader lønn, utstyr osv.'!$S$34*(-1)*Målinger!$F$3)</f>
        <v/>
      </c>
      <c r="I55" s="120" t="str">
        <f>IF(Målinger!V55="","",(Målinger!V55-Målinger!$E55)*'Kostnader lønn, utstyr osv.'!$S$25*(-1))</f>
        <v/>
      </c>
      <c r="J55" s="120" t="str">
        <f>IF(AND(Målinger!W55="",Målinger!Z55=""),"",(Målinger!W55+Målinger!Z55-Målinger!F55)*'Kostnader lønn, utstyr osv.'!$S$20/60*(-1)*Målinger!$F$3)</f>
        <v/>
      </c>
      <c r="K55" s="121" t="str">
        <f>IF(Målinger!V55="","",('kjøring-støtteark'!F58-'kjøring-støtteark'!D58)*'Kostnader lønn, utstyr osv.'!$S$20/60*(-1)*Målinger!$F$3)</f>
        <v/>
      </c>
      <c r="L55" s="123" t="str">
        <f>IF(Målinger!Y55="","",(Målinger!Y55-Målinger!H55)*'Kostnader lønn, utstyr osv.'!$S$39*Målinger!$F$3*(-1))</f>
        <v/>
      </c>
      <c r="M55" s="122" t="str">
        <f>IF(Målinger!X55="","",(Målinger!X55-Målinger!G55)*'Kostnader lønn, utstyr osv.'!$S$34*(-1)*Målinger!$F$3)</f>
        <v/>
      </c>
      <c r="N55" s="120" t="str">
        <f>IF(Målinger!AG55="","",(Målinger!AG55-Målinger!$E55)*'Kostnader lønn, utstyr osv.'!$S$25*(-1))</f>
        <v/>
      </c>
      <c r="O55" s="120" t="str">
        <f>IF(AND(Målinger!AH55="",Målinger!AK55=""),"",(Målinger!AH55+Målinger!AK55-Målinger!F55)*'Kostnader lønn, utstyr osv.'!$S$20/60*(-1)*Målinger!$F$3)</f>
        <v/>
      </c>
      <c r="P55" s="121" t="str">
        <f>IF(Målinger!AG55="","",('kjøring-støtteark'!G58-'kjøring-støtteark'!D58)*'Kostnader lønn, utstyr osv.'!$S$20/60*(-1)*Målinger!$F$3)</f>
        <v/>
      </c>
      <c r="Q55" s="123" t="str">
        <f>IF(Målinger!AJ55="","",(Målinger!AJ55-Målinger!H55)*'Kostnader lønn, utstyr osv.'!$S$39*Målinger!$F$3*(-1))</f>
        <v/>
      </c>
      <c r="R55" s="122" t="str">
        <f>IF(Målinger!AI55="","",(Målinger!AI55-Målinger!G55)*'Kostnader lønn, utstyr osv.'!$S$34*(-1)*Målinger!$F$3)</f>
        <v/>
      </c>
      <c r="S55" s="120" t="str">
        <f>IF(Målinger!AR55="","",(Målinger!AR55-Målinger!$E55)*'Kostnader lønn, utstyr osv.'!$S$25*(-1))</f>
        <v/>
      </c>
      <c r="T55" s="120" t="str">
        <f>IF(AND(Målinger!AS55="",Målinger!AV55=""),"",(Målinger!AS55+Målinger!AV55-Målinger!F55)*'Kostnader lønn, utstyr osv.'!$S$20/60*(-1)*Målinger!$F$3)</f>
        <v/>
      </c>
      <c r="U55" s="121" t="str">
        <f>IF(Målinger!AR55="","",('kjøring-støtteark'!H58-'kjøring-støtteark'!D58)*'Kostnader lønn, utstyr osv.'!$S$20/60*(-1)*Målinger!$F$3)</f>
        <v/>
      </c>
      <c r="V55" s="123" t="str">
        <f>IF(Målinger!AU55="","",(Målinger!AU55-Målinger!H55)*'Kostnader lønn, utstyr osv.'!$S$39*Målinger!$F$3*(-1))</f>
        <v/>
      </c>
      <c r="W55" s="122" t="str">
        <f>IF(Målinger!AT55="","",(Målinger!AT55-Målinger!G55)*'Kostnader lønn, utstyr osv.'!$S$34*(-1)*Målinger!$F$3)</f>
        <v/>
      </c>
      <c r="X55" s="120"/>
      <c r="Y55" s="120"/>
      <c r="Z55" s="121"/>
      <c r="AA55" s="123"/>
      <c r="AB55" s="122"/>
      <c r="AC55" s="120"/>
      <c r="AD55" s="120"/>
      <c r="AE55" s="121"/>
      <c r="AF55" s="123"/>
      <c r="AG55" s="122"/>
      <c r="AH55" s="120"/>
      <c r="AI55" s="120"/>
      <c r="AJ55" s="121"/>
      <c r="AK55" s="123"/>
      <c r="AL55" s="122"/>
      <c r="AM55" s="120"/>
      <c r="AN55" s="120"/>
      <c r="AO55" s="121"/>
      <c r="AP55" s="123"/>
      <c r="AQ55" s="122"/>
      <c r="AR55" s="120"/>
      <c r="AS55" s="120"/>
      <c r="AT55" s="121"/>
      <c r="AU55" s="123"/>
      <c r="AV55" s="122"/>
      <c r="AW55" s="120"/>
      <c r="AX55" s="120"/>
      <c r="AY55" s="121"/>
      <c r="AZ55" s="123"/>
      <c r="BA55" s="122"/>
      <c r="BB55" s="120"/>
      <c r="BC55" s="120"/>
      <c r="BD55" s="121"/>
      <c r="BE55" s="123"/>
      <c r="BF55" s="122"/>
      <c r="BG55" s="120"/>
      <c r="BH55" s="120"/>
      <c r="BI55" s="121"/>
      <c r="BJ55" s="123"/>
      <c r="BK55" s="122"/>
      <c r="BL55" s="120"/>
      <c r="BM55" s="120"/>
      <c r="BN55" s="121"/>
      <c r="BO55" s="123"/>
      <c r="BP55" s="122"/>
      <c r="BQ55" s="120"/>
      <c r="BR55" s="120"/>
      <c r="BS55" s="121"/>
      <c r="BT55" s="123"/>
      <c r="BU55" s="122"/>
      <c r="BV55" s="120"/>
      <c r="BW55" s="120"/>
      <c r="BX55" s="121"/>
      <c r="BY55" s="123"/>
      <c r="BZ55" s="122"/>
      <c r="CA55" s="120"/>
      <c r="CB55" s="120"/>
      <c r="CC55" s="121"/>
      <c r="CD55" s="123"/>
      <c r="CE55" s="122"/>
      <c r="CF55" s="120"/>
      <c r="CG55" s="120"/>
      <c r="CH55" s="121"/>
      <c r="CI55" s="123"/>
      <c r="CJ55" s="122"/>
      <c r="CK55" s="120"/>
      <c r="CL55" s="120"/>
      <c r="CM55" s="121"/>
      <c r="CN55" s="123"/>
      <c r="CO55" s="122"/>
      <c r="CP55" s="120"/>
      <c r="CQ55" s="120"/>
      <c r="CR55" s="121"/>
      <c r="CS55" s="123"/>
      <c r="CT55" s="122"/>
      <c r="CU55" s="120"/>
      <c r="CV55" s="120"/>
      <c r="CW55" s="121"/>
      <c r="CX55" s="123"/>
      <c r="CY55" s="122"/>
      <c r="CZ55" s="120"/>
      <c r="DA55" s="120"/>
      <c r="DB55" s="121"/>
      <c r="DC55" s="123"/>
      <c r="DD55" s="122"/>
      <c r="DE55" s="120"/>
      <c r="DF55" s="120"/>
      <c r="DG55" s="121"/>
      <c r="DH55" s="123"/>
      <c r="DI55" s="122"/>
      <c r="DJ55" s="120"/>
      <c r="DK55" s="120"/>
      <c r="DL55" s="121"/>
      <c r="DM55" s="123"/>
      <c r="DN55" s="122"/>
      <c r="DO55" s="120"/>
      <c r="DP55" s="120"/>
      <c r="DQ55" s="121"/>
      <c r="DR55" s="123"/>
      <c r="DS55" s="122"/>
      <c r="DT55" s="115">
        <f t="shared" si="0"/>
        <v>0</v>
      </c>
    </row>
    <row r="56" spans="1:124">
      <c r="A56" s="36" t="str">
        <f>IF(Brukerregistrering!C54="","",Brukerregistrering!C54)</f>
        <v/>
      </c>
      <c r="B56" s="22" t="str">
        <f>IF(Brukerregistrering!F54="","",Brukerregistrering!F54)</f>
        <v/>
      </c>
      <c r="C56" s="23" t="str">
        <f>IF(Brukerregistrering!H54="","",Brukerregistrering!H54)</f>
        <v/>
      </c>
      <c r="D56" s="120" t="str">
        <f>IF(Målinger!K56="","",(Målinger!K56-Målinger!$E56)*'Kostnader lønn, utstyr osv.'!$S$25*(-1))</f>
        <v/>
      </c>
      <c r="E56" s="120" t="str">
        <f>IF(AND(Målinger!L56="",Målinger!O56=""),"",(Målinger!L56+Målinger!O56-Målinger!F56)*'Kostnader lønn, utstyr osv.'!$S$20/60*(-1)*Målinger!$F$3)</f>
        <v/>
      </c>
      <c r="F56" s="121" t="str">
        <f>IF(Målinger!K56="","",('kjøring-støtteark'!E59-'kjøring-støtteark'!D59)*'Kostnader lønn, utstyr osv.'!$S$20/60*(-1)*Målinger!$F$3)</f>
        <v/>
      </c>
      <c r="G56" s="123" t="str">
        <f>IF(Målinger!N56="","",(Målinger!N56-Målinger!H56)*'Kostnader lønn, utstyr osv.'!$S$39*Målinger!$F$3*(-1))</f>
        <v/>
      </c>
      <c r="H56" s="122" t="str">
        <f>IF(Målinger!M56="","",(Målinger!M56-Målinger!G56)*'Kostnader lønn, utstyr osv.'!$S$34*(-1)*Målinger!$F$3)</f>
        <v/>
      </c>
      <c r="I56" s="120" t="str">
        <f>IF(Målinger!V56="","",(Målinger!V56-Målinger!$E56)*'Kostnader lønn, utstyr osv.'!$S$25*(-1))</f>
        <v/>
      </c>
      <c r="J56" s="120" t="str">
        <f>IF(AND(Målinger!W56="",Målinger!Z56=""),"",(Målinger!W56+Målinger!Z56-Målinger!F56)*'Kostnader lønn, utstyr osv.'!$S$20/60*(-1)*Målinger!$F$3)</f>
        <v/>
      </c>
      <c r="K56" s="121" t="str">
        <f>IF(Målinger!V56="","",('kjøring-støtteark'!F59-'kjøring-støtteark'!D59)*'Kostnader lønn, utstyr osv.'!$S$20/60*(-1)*Målinger!$F$3)</f>
        <v/>
      </c>
      <c r="L56" s="123" t="str">
        <f>IF(Målinger!Y56="","",(Målinger!Y56-Målinger!H56)*'Kostnader lønn, utstyr osv.'!$S$39*Målinger!$F$3*(-1))</f>
        <v/>
      </c>
      <c r="M56" s="122" t="str">
        <f>IF(Målinger!X56="","",(Målinger!X56-Målinger!G56)*'Kostnader lønn, utstyr osv.'!$S$34*(-1)*Målinger!$F$3)</f>
        <v/>
      </c>
      <c r="N56" s="120" t="str">
        <f>IF(Målinger!AG56="","",(Målinger!AG56-Målinger!$E56)*'Kostnader lønn, utstyr osv.'!$S$25*(-1))</f>
        <v/>
      </c>
      <c r="O56" s="120" t="str">
        <f>IF(AND(Målinger!AH56="",Målinger!AK56=""),"",(Målinger!AH56+Målinger!AK56-Målinger!F56)*'Kostnader lønn, utstyr osv.'!$S$20/60*(-1)*Målinger!$F$3)</f>
        <v/>
      </c>
      <c r="P56" s="121" t="str">
        <f>IF(Målinger!AG56="","",('kjøring-støtteark'!G59-'kjøring-støtteark'!D59)*'Kostnader lønn, utstyr osv.'!$S$20/60*(-1)*Målinger!$F$3)</f>
        <v/>
      </c>
      <c r="Q56" s="123" t="str">
        <f>IF(Målinger!AJ56="","",(Målinger!AJ56-Målinger!H56)*'Kostnader lønn, utstyr osv.'!$S$39*Målinger!$F$3*(-1))</f>
        <v/>
      </c>
      <c r="R56" s="122" t="str">
        <f>IF(Målinger!AI56="","",(Målinger!AI56-Målinger!G56)*'Kostnader lønn, utstyr osv.'!$S$34*(-1)*Målinger!$F$3)</f>
        <v/>
      </c>
      <c r="S56" s="120" t="str">
        <f>IF(Målinger!AR56="","",(Målinger!AR56-Målinger!$E56)*'Kostnader lønn, utstyr osv.'!$S$25*(-1))</f>
        <v/>
      </c>
      <c r="T56" s="120" t="str">
        <f>IF(AND(Målinger!AS56="",Målinger!AV56=""),"",(Målinger!AS56+Målinger!AV56-Målinger!F56)*'Kostnader lønn, utstyr osv.'!$S$20/60*(-1)*Målinger!$F$3)</f>
        <v/>
      </c>
      <c r="U56" s="121" t="str">
        <f>IF(Målinger!AR56="","",('kjøring-støtteark'!H59-'kjøring-støtteark'!D59)*'Kostnader lønn, utstyr osv.'!$S$20/60*(-1)*Målinger!$F$3)</f>
        <v/>
      </c>
      <c r="V56" s="123" t="str">
        <f>IF(Målinger!AU56="","",(Målinger!AU56-Målinger!H56)*'Kostnader lønn, utstyr osv.'!$S$39*Målinger!$F$3*(-1))</f>
        <v/>
      </c>
      <c r="W56" s="122" t="str">
        <f>IF(Målinger!AT56="","",(Målinger!AT56-Målinger!G56)*'Kostnader lønn, utstyr osv.'!$S$34*(-1)*Målinger!$F$3)</f>
        <v/>
      </c>
      <c r="X56" s="120"/>
      <c r="Y56" s="120"/>
      <c r="Z56" s="121"/>
      <c r="AA56" s="123"/>
      <c r="AB56" s="122"/>
      <c r="AC56" s="120"/>
      <c r="AD56" s="120"/>
      <c r="AE56" s="121"/>
      <c r="AF56" s="123"/>
      <c r="AG56" s="122"/>
      <c r="AH56" s="120"/>
      <c r="AI56" s="120"/>
      <c r="AJ56" s="121"/>
      <c r="AK56" s="123"/>
      <c r="AL56" s="122"/>
      <c r="AM56" s="120"/>
      <c r="AN56" s="120"/>
      <c r="AO56" s="121"/>
      <c r="AP56" s="123"/>
      <c r="AQ56" s="122"/>
      <c r="AR56" s="120"/>
      <c r="AS56" s="120"/>
      <c r="AT56" s="121"/>
      <c r="AU56" s="123"/>
      <c r="AV56" s="122"/>
      <c r="AW56" s="120"/>
      <c r="AX56" s="120"/>
      <c r="AY56" s="121"/>
      <c r="AZ56" s="123"/>
      <c r="BA56" s="122"/>
      <c r="BB56" s="120"/>
      <c r="BC56" s="120"/>
      <c r="BD56" s="121"/>
      <c r="BE56" s="123"/>
      <c r="BF56" s="122"/>
      <c r="BG56" s="120"/>
      <c r="BH56" s="120"/>
      <c r="BI56" s="121"/>
      <c r="BJ56" s="123"/>
      <c r="BK56" s="122"/>
      <c r="BL56" s="120"/>
      <c r="BM56" s="120"/>
      <c r="BN56" s="121"/>
      <c r="BO56" s="123"/>
      <c r="BP56" s="122"/>
      <c r="BQ56" s="120"/>
      <c r="BR56" s="120"/>
      <c r="BS56" s="121"/>
      <c r="BT56" s="123"/>
      <c r="BU56" s="122"/>
      <c r="BV56" s="120"/>
      <c r="BW56" s="120"/>
      <c r="BX56" s="121"/>
      <c r="BY56" s="123"/>
      <c r="BZ56" s="122"/>
      <c r="CA56" s="120"/>
      <c r="CB56" s="120"/>
      <c r="CC56" s="121"/>
      <c r="CD56" s="123"/>
      <c r="CE56" s="122"/>
      <c r="CF56" s="120"/>
      <c r="CG56" s="120"/>
      <c r="CH56" s="121"/>
      <c r="CI56" s="123"/>
      <c r="CJ56" s="122"/>
      <c r="CK56" s="120"/>
      <c r="CL56" s="120"/>
      <c r="CM56" s="121"/>
      <c r="CN56" s="123"/>
      <c r="CO56" s="122"/>
      <c r="CP56" s="120"/>
      <c r="CQ56" s="120"/>
      <c r="CR56" s="121"/>
      <c r="CS56" s="123"/>
      <c r="CT56" s="122"/>
      <c r="CU56" s="120"/>
      <c r="CV56" s="120"/>
      <c r="CW56" s="121"/>
      <c r="CX56" s="123"/>
      <c r="CY56" s="122"/>
      <c r="CZ56" s="120"/>
      <c r="DA56" s="120"/>
      <c r="DB56" s="121"/>
      <c r="DC56" s="123"/>
      <c r="DD56" s="122"/>
      <c r="DE56" s="120"/>
      <c r="DF56" s="120"/>
      <c r="DG56" s="121"/>
      <c r="DH56" s="123"/>
      <c r="DI56" s="122"/>
      <c r="DJ56" s="120"/>
      <c r="DK56" s="120"/>
      <c r="DL56" s="121"/>
      <c r="DM56" s="123"/>
      <c r="DN56" s="122"/>
      <c r="DO56" s="120"/>
      <c r="DP56" s="120"/>
      <c r="DQ56" s="121"/>
      <c r="DR56" s="123"/>
      <c r="DS56" s="122"/>
      <c r="DT56" s="115">
        <f t="shared" si="0"/>
        <v>0</v>
      </c>
    </row>
    <row r="57" spans="1:124">
      <c r="A57" s="36" t="str">
        <f>IF(Brukerregistrering!C55="","",Brukerregistrering!C55)</f>
        <v/>
      </c>
      <c r="B57" s="22" t="str">
        <f>IF(Brukerregistrering!F55="","",Brukerregistrering!F55)</f>
        <v/>
      </c>
      <c r="C57" s="23" t="str">
        <f>IF(Brukerregistrering!H55="","",Brukerregistrering!H55)</f>
        <v/>
      </c>
      <c r="D57" s="120" t="str">
        <f>IF(Målinger!K57="","",(Målinger!K57-Målinger!$E57)*'Kostnader lønn, utstyr osv.'!$S$25*(-1))</f>
        <v/>
      </c>
      <c r="E57" s="120" t="str">
        <f>IF(AND(Målinger!L57="",Målinger!O57=""),"",(Målinger!L57+Målinger!O57-Målinger!F57)*'Kostnader lønn, utstyr osv.'!$S$20/60*(-1)*Målinger!$F$3)</f>
        <v/>
      </c>
      <c r="F57" s="121" t="str">
        <f>IF(Målinger!K57="","",('kjøring-støtteark'!E60-'kjøring-støtteark'!D60)*'Kostnader lønn, utstyr osv.'!$S$20/60*(-1)*Målinger!$F$3)</f>
        <v/>
      </c>
      <c r="G57" s="123" t="str">
        <f>IF(Målinger!N57="","",(Målinger!N57-Målinger!H57)*'Kostnader lønn, utstyr osv.'!$S$39*Målinger!$F$3*(-1))</f>
        <v/>
      </c>
      <c r="H57" s="122" t="str">
        <f>IF(Målinger!M57="","",(Målinger!M57-Målinger!G57)*'Kostnader lønn, utstyr osv.'!$S$34*(-1)*Målinger!$F$3)</f>
        <v/>
      </c>
      <c r="I57" s="120" t="str">
        <f>IF(Målinger!V57="","",(Målinger!V57-Målinger!$E57)*'Kostnader lønn, utstyr osv.'!$S$25*(-1))</f>
        <v/>
      </c>
      <c r="J57" s="120" t="str">
        <f>IF(AND(Målinger!W57="",Målinger!Z57=""),"",(Målinger!W57+Målinger!Z57-Målinger!F57)*'Kostnader lønn, utstyr osv.'!$S$20/60*(-1)*Målinger!$F$3)</f>
        <v/>
      </c>
      <c r="K57" s="121" t="str">
        <f>IF(Målinger!V57="","",('kjøring-støtteark'!F60-'kjøring-støtteark'!D60)*'Kostnader lønn, utstyr osv.'!$S$20/60*(-1)*Målinger!$F$3)</f>
        <v/>
      </c>
      <c r="L57" s="123" t="str">
        <f>IF(Målinger!Y57="","",(Målinger!Y57-Målinger!H57)*'Kostnader lønn, utstyr osv.'!$S$39*Målinger!$F$3*(-1))</f>
        <v/>
      </c>
      <c r="M57" s="122" t="str">
        <f>IF(Målinger!X57="","",(Målinger!X57-Målinger!G57)*'Kostnader lønn, utstyr osv.'!$S$34*(-1)*Målinger!$F$3)</f>
        <v/>
      </c>
      <c r="N57" s="120" t="str">
        <f>IF(Målinger!AG57="","",(Målinger!AG57-Målinger!$E57)*'Kostnader lønn, utstyr osv.'!$S$25*(-1))</f>
        <v/>
      </c>
      <c r="O57" s="120" t="str">
        <f>IF(AND(Målinger!AH57="",Målinger!AK57=""),"",(Målinger!AH57+Målinger!AK57-Målinger!F57)*'Kostnader lønn, utstyr osv.'!$S$20/60*(-1)*Målinger!$F$3)</f>
        <v/>
      </c>
      <c r="P57" s="121" t="str">
        <f>IF(Målinger!AG57="","",('kjøring-støtteark'!G60-'kjøring-støtteark'!D60)*'Kostnader lønn, utstyr osv.'!$S$20/60*(-1)*Målinger!$F$3)</f>
        <v/>
      </c>
      <c r="Q57" s="123" t="str">
        <f>IF(Målinger!AJ57="","",(Målinger!AJ57-Målinger!H57)*'Kostnader lønn, utstyr osv.'!$S$39*Målinger!$F$3*(-1))</f>
        <v/>
      </c>
      <c r="R57" s="122" t="str">
        <f>IF(Målinger!AI57="","",(Målinger!AI57-Målinger!G57)*'Kostnader lønn, utstyr osv.'!$S$34*(-1)*Målinger!$F$3)</f>
        <v/>
      </c>
      <c r="S57" s="120" t="str">
        <f>IF(Målinger!AR57="","",(Målinger!AR57-Målinger!$E57)*'Kostnader lønn, utstyr osv.'!$S$25*(-1))</f>
        <v/>
      </c>
      <c r="T57" s="120" t="str">
        <f>IF(AND(Målinger!AS57="",Målinger!AV57=""),"",(Målinger!AS57+Målinger!AV57-Målinger!F57)*'Kostnader lønn, utstyr osv.'!$S$20/60*(-1)*Målinger!$F$3)</f>
        <v/>
      </c>
      <c r="U57" s="121" t="str">
        <f>IF(Målinger!AR57="","",('kjøring-støtteark'!H60-'kjøring-støtteark'!D60)*'Kostnader lønn, utstyr osv.'!$S$20/60*(-1)*Målinger!$F$3)</f>
        <v/>
      </c>
      <c r="V57" s="123" t="str">
        <f>IF(Målinger!AU57="","",(Målinger!AU57-Målinger!H57)*'Kostnader lønn, utstyr osv.'!$S$39*Målinger!$F$3*(-1))</f>
        <v/>
      </c>
      <c r="W57" s="122" t="str">
        <f>IF(Målinger!AT57="","",(Målinger!AT57-Målinger!G57)*'Kostnader lønn, utstyr osv.'!$S$34*(-1)*Målinger!$F$3)</f>
        <v/>
      </c>
      <c r="X57" s="120"/>
      <c r="Y57" s="120"/>
      <c r="Z57" s="121"/>
      <c r="AA57" s="123"/>
      <c r="AB57" s="122"/>
      <c r="AC57" s="120"/>
      <c r="AD57" s="120"/>
      <c r="AE57" s="121"/>
      <c r="AF57" s="123"/>
      <c r="AG57" s="122"/>
      <c r="AH57" s="120"/>
      <c r="AI57" s="120"/>
      <c r="AJ57" s="121"/>
      <c r="AK57" s="123"/>
      <c r="AL57" s="122"/>
      <c r="AM57" s="120"/>
      <c r="AN57" s="120"/>
      <c r="AO57" s="121"/>
      <c r="AP57" s="123"/>
      <c r="AQ57" s="122"/>
      <c r="AR57" s="120"/>
      <c r="AS57" s="120"/>
      <c r="AT57" s="121"/>
      <c r="AU57" s="123"/>
      <c r="AV57" s="122"/>
      <c r="AW57" s="120"/>
      <c r="AX57" s="120"/>
      <c r="AY57" s="121"/>
      <c r="AZ57" s="123"/>
      <c r="BA57" s="122"/>
      <c r="BB57" s="120"/>
      <c r="BC57" s="120"/>
      <c r="BD57" s="121"/>
      <c r="BE57" s="123"/>
      <c r="BF57" s="122"/>
      <c r="BG57" s="120"/>
      <c r="BH57" s="120"/>
      <c r="BI57" s="121"/>
      <c r="BJ57" s="123"/>
      <c r="BK57" s="122"/>
      <c r="BL57" s="120"/>
      <c r="BM57" s="120"/>
      <c r="BN57" s="121"/>
      <c r="BO57" s="123"/>
      <c r="BP57" s="122"/>
      <c r="BQ57" s="120"/>
      <c r="BR57" s="120"/>
      <c r="BS57" s="121"/>
      <c r="BT57" s="123"/>
      <c r="BU57" s="122"/>
      <c r="BV57" s="120"/>
      <c r="BW57" s="120"/>
      <c r="BX57" s="121"/>
      <c r="BY57" s="123"/>
      <c r="BZ57" s="122"/>
      <c r="CA57" s="120"/>
      <c r="CB57" s="120"/>
      <c r="CC57" s="121"/>
      <c r="CD57" s="123"/>
      <c r="CE57" s="122"/>
      <c r="CF57" s="120"/>
      <c r="CG57" s="120"/>
      <c r="CH57" s="121"/>
      <c r="CI57" s="123"/>
      <c r="CJ57" s="122"/>
      <c r="CK57" s="120"/>
      <c r="CL57" s="120"/>
      <c r="CM57" s="121"/>
      <c r="CN57" s="123"/>
      <c r="CO57" s="122"/>
      <c r="CP57" s="120"/>
      <c r="CQ57" s="120"/>
      <c r="CR57" s="121"/>
      <c r="CS57" s="123"/>
      <c r="CT57" s="122"/>
      <c r="CU57" s="120"/>
      <c r="CV57" s="120"/>
      <c r="CW57" s="121"/>
      <c r="CX57" s="123"/>
      <c r="CY57" s="122"/>
      <c r="CZ57" s="120"/>
      <c r="DA57" s="120"/>
      <c r="DB57" s="121"/>
      <c r="DC57" s="123"/>
      <c r="DD57" s="122"/>
      <c r="DE57" s="120"/>
      <c r="DF57" s="120"/>
      <c r="DG57" s="121"/>
      <c r="DH57" s="123"/>
      <c r="DI57" s="122"/>
      <c r="DJ57" s="120"/>
      <c r="DK57" s="120"/>
      <c r="DL57" s="121"/>
      <c r="DM57" s="123"/>
      <c r="DN57" s="122"/>
      <c r="DO57" s="120"/>
      <c r="DP57" s="120"/>
      <c r="DQ57" s="121"/>
      <c r="DR57" s="123"/>
      <c r="DS57" s="122"/>
      <c r="DT57" s="115">
        <f t="shared" si="0"/>
        <v>0</v>
      </c>
    </row>
    <row r="58" spans="1:124">
      <c r="A58" s="36" t="str">
        <f>IF(Brukerregistrering!C56="","",Brukerregistrering!C56)</f>
        <v/>
      </c>
      <c r="B58" s="22" t="str">
        <f>IF(Brukerregistrering!F56="","",Brukerregistrering!F56)</f>
        <v/>
      </c>
      <c r="C58" s="23" t="str">
        <f>IF(Brukerregistrering!H56="","",Brukerregistrering!H56)</f>
        <v/>
      </c>
      <c r="D58" s="120" t="str">
        <f>IF(Målinger!K58="","",(Målinger!K58-Målinger!$E58)*'Kostnader lønn, utstyr osv.'!$S$25*(-1))</f>
        <v/>
      </c>
      <c r="E58" s="120" t="str">
        <f>IF(AND(Målinger!L58="",Målinger!O58=""),"",(Målinger!L58+Målinger!O58-Målinger!F58)*'Kostnader lønn, utstyr osv.'!$S$20/60*(-1)*Målinger!$F$3)</f>
        <v/>
      </c>
      <c r="F58" s="121" t="str">
        <f>IF(Målinger!K58="","",('kjøring-støtteark'!E61-'kjøring-støtteark'!D61)*'Kostnader lønn, utstyr osv.'!$S$20/60*(-1)*Målinger!$F$3)</f>
        <v/>
      </c>
      <c r="G58" s="123" t="str">
        <f>IF(Målinger!N58="","",(Målinger!N58-Målinger!H58)*'Kostnader lønn, utstyr osv.'!$S$39*Målinger!$F$3*(-1))</f>
        <v/>
      </c>
      <c r="H58" s="122" t="str">
        <f>IF(Målinger!M58="","",(Målinger!M58-Målinger!G58)*'Kostnader lønn, utstyr osv.'!$S$34*(-1)*Målinger!$F$3)</f>
        <v/>
      </c>
      <c r="I58" s="120" t="str">
        <f>IF(Målinger!V58="","",(Målinger!V58-Målinger!$E58)*'Kostnader lønn, utstyr osv.'!$S$25*(-1))</f>
        <v/>
      </c>
      <c r="J58" s="120" t="str">
        <f>IF(AND(Målinger!W58="",Målinger!Z58=""),"",(Målinger!W58+Målinger!Z58-Målinger!F58)*'Kostnader lønn, utstyr osv.'!$S$20/60*(-1)*Målinger!$F$3)</f>
        <v/>
      </c>
      <c r="K58" s="121" t="str">
        <f>IF(Målinger!V58="","",('kjøring-støtteark'!F61-'kjøring-støtteark'!D61)*'Kostnader lønn, utstyr osv.'!$S$20/60*(-1)*Målinger!$F$3)</f>
        <v/>
      </c>
      <c r="L58" s="123" t="str">
        <f>IF(Målinger!Y58="","",(Målinger!Y58-Målinger!H58)*'Kostnader lønn, utstyr osv.'!$S$39*Målinger!$F$3*(-1))</f>
        <v/>
      </c>
      <c r="M58" s="122" t="str">
        <f>IF(Målinger!X58="","",(Målinger!X58-Målinger!G58)*'Kostnader lønn, utstyr osv.'!$S$34*(-1)*Målinger!$F$3)</f>
        <v/>
      </c>
      <c r="N58" s="120" t="str">
        <f>IF(Målinger!AG58="","",(Målinger!AG58-Målinger!$E58)*'Kostnader lønn, utstyr osv.'!$S$25*(-1))</f>
        <v/>
      </c>
      <c r="O58" s="120" t="str">
        <f>IF(AND(Målinger!AH58="",Målinger!AK58=""),"",(Målinger!AH58+Målinger!AK58-Målinger!F58)*'Kostnader lønn, utstyr osv.'!$S$20/60*(-1)*Målinger!$F$3)</f>
        <v/>
      </c>
      <c r="P58" s="121" t="str">
        <f>IF(Målinger!AG58="","",('kjøring-støtteark'!G61-'kjøring-støtteark'!D61)*'Kostnader lønn, utstyr osv.'!$S$20/60*(-1)*Målinger!$F$3)</f>
        <v/>
      </c>
      <c r="Q58" s="123" t="str">
        <f>IF(Målinger!AJ58="","",(Målinger!AJ58-Målinger!H58)*'Kostnader lønn, utstyr osv.'!$S$39*Målinger!$F$3*(-1))</f>
        <v/>
      </c>
      <c r="R58" s="122" t="str">
        <f>IF(Målinger!AI58="","",(Målinger!AI58-Målinger!G58)*'Kostnader lønn, utstyr osv.'!$S$34*(-1)*Målinger!$F$3)</f>
        <v/>
      </c>
      <c r="S58" s="120" t="str">
        <f>IF(Målinger!AR58="","",(Målinger!AR58-Målinger!$E58)*'Kostnader lønn, utstyr osv.'!$S$25*(-1))</f>
        <v/>
      </c>
      <c r="T58" s="120" t="str">
        <f>IF(AND(Målinger!AS58="",Målinger!AV58=""),"",(Målinger!AS58+Målinger!AV58-Målinger!F58)*'Kostnader lønn, utstyr osv.'!$S$20/60*(-1)*Målinger!$F$3)</f>
        <v/>
      </c>
      <c r="U58" s="121" t="str">
        <f>IF(Målinger!AR58="","",('kjøring-støtteark'!H61-'kjøring-støtteark'!D61)*'Kostnader lønn, utstyr osv.'!$S$20/60*(-1)*Målinger!$F$3)</f>
        <v/>
      </c>
      <c r="V58" s="123" t="str">
        <f>IF(Målinger!AU58="","",(Målinger!AU58-Målinger!H58)*'Kostnader lønn, utstyr osv.'!$S$39*Målinger!$F$3*(-1))</f>
        <v/>
      </c>
      <c r="W58" s="122" t="str">
        <f>IF(Målinger!AT58="","",(Målinger!AT58-Målinger!G58)*'Kostnader lønn, utstyr osv.'!$S$34*(-1)*Målinger!$F$3)</f>
        <v/>
      </c>
      <c r="X58" s="120"/>
      <c r="Y58" s="120"/>
      <c r="Z58" s="121"/>
      <c r="AA58" s="123"/>
      <c r="AB58" s="122"/>
      <c r="AC58" s="120"/>
      <c r="AD58" s="120"/>
      <c r="AE58" s="121"/>
      <c r="AF58" s="123"/>
      <c r="AG58" s="122"/>
      <c r="AH58" s="120"/>
      <c r="AI58" s="120"/>
      <c r="AJ58" s="121"/>
      <c r="AK58" s="123"/>
      <c r="AL58" s="122"/>
      <c r="AM58" s="120"/>
      <c r="AN58" s="120"/>
      <c r="AO58" s="121"/>
      <c r="AP58" s="123"/>
      <c r="AQ58" s="122"/>
      <c r="AR58" s="120"/>
      <c r="AS58" s="120"/>
      <c r="AT58" s="121"/>
      <c r="AU58" s="123"/>
      <c r="AV58" s="122"/>
      <c r="AW58" s="120"/>
      <c r="AX58" s="120"/>
      <c r="AY58" s="121"/>
      <c r="AZ58" s="123"/>
      <c r="BA58" s="122"/>
      <c r="BB58" s="120"/>
      <c r="BC58" s="120"/>
      <c r="BD58" s="121"/>
      <c r="BE58" s="123"/>
      <c r="BF58" s="122"/>
      <c r="BG58" s="120"/>
      <c r="BH58" s="120"/>
      <c r="BI58" s="121"/>
      <c r="BJ58" s="123"/>
      <c r="BK58" s="122"/>
      <c r="BL58" s="120"/>
      <c r="BM58" s="120"/>
      <c r="BN58" s="121"/>
      <c r="BO58" s="123"/>
      <c r="BP58" s="122"/>
      <c r="BQ58" s="120"/>
      <c r="BR58" s="120"/>
      <c r="BS58" s="121"/>
      <c r="BT58" s="123"/>
      <c r="BU58" s="122"/>
      <c r="BV58" s="120"/>
      <c r="BW58" s="120"/>
      <c r="BX58" s="121"/>
      <c r="BY58" s="123"/>
      <c r="BZ58" s="122"/>
      <c r="CA58" s="120"/>
      <c r="CB58" s="120"/>
      <c r="CC58" s="121"/>
      <c r="CD58" s="123"/>
      <c r="CE58" s="122"/>
      <c r="CF58" s="120"/>
      <c r="CG58" s="120"/>
      <c r="CH58" s="121"/>
      <c r="CI58" s="123"/>
      <c r="CJ58" s="122"/>
      <c r="CK58" s="120"/>
      <c r="CL58" s="120"/>
      <c r="CM58" s="121"/>
      <c r="CN58" s="123"/>
      <c r="CO58" s="122"/>
      <c r="CP58" s="120"/>
      <c r="CQ58" s="120"/>
      <c r="CR58" s="121"/>
      <c r="CS58" s="123"/>
      <c r="CT58" s="122"/>
      <c r="CU58" s="120"/>
      <c r="CV58" s="120"/>
      <c r="CW58" s="121"/>
      <c r="CX58" s="123"/>
      <c r="CY58" s="122"/>
      <c r="CZ58" s="120"/>
      <c r="DA58" s="120"/>
      <c r="DB58" s="121"/>
      <c r="DC58" s="123"/>
      <c r="DD58" s="122"/>
      <c r="DE58" s="120"/>
      <c r="DF58" s="120"/>
      <c r="DG58" s="121"/>
      <c r="DH58" s="123"/>
      <c r="DI58" s="122"/>
      <c r="DJ58" s="120"/>
      <c r="DK58" s="120"/>
      <c r="DL58" s="121"/>
      <c r="DM58" s="123"/>
      <c r="DN58" s="122"/>
      <c r="DO58" s="120"/>
      <c r="DP58" s="120"/>
      <c r="DQ58" s="121"/>
      <c r="DR58" s="123"/>
      <c r="DS58" s="122"/>
      <c r="DT58" s="115">
        <f t="shared" si="0"/>
        <v>0</v>
      </c>
    </row>
    <row r="59" spans="1:124">
      <c r="A59" s="36" t="str">
        <f>IF(Brukerregistrering!C57="","",Brukerregistrering!C57)</f>
        <v/>
      </c>
      <c r="B59" s="22" t="str">
        <f>IF(Brukerregistrering!F57="","",Brukerregistrering!F57)</f>
        <v/>
      </c>
      <c r="C59" s="23" t="str">
        <f>IF(Brukerregistrering!H57="","",Brukerregistrering!H57)</f>
        <v/>
      </c>
      <c r="D59" s="120" t="str">
        <f>IF(Målinger!K59="","",(Målinger!K59-Målinger!$E59)*'Kostnader lønn, utstyr osv.'!$S$25*(-1))</f>
        <v/>
      </c>
      <c r="E59" s="120" t="str">
        <f>IF(AND(Målinger!L59="",Målinger!O59=""),"",(Målinger!L59+Målinger!O59-Målinger!F59)*'Kostnader lønn, utstyr osv.'!$S$20/60*(-1)*Målinger!$F$3)</f>
        <v/>
      </c>
      <c r="F59" s="121" t="str">
        <f>IF(Målinger!K59="","",('kjøring-støtteark'!E62-'kjøring-støtteark'!D62)*'Kostnader lønn, utstyr osv.'!$S$20/60*(-1)*Målinger!$F$3)</f>
        <v/>
      </c>
      <c r="G59" s="123" t="str">
        <f>IF(Målinger!N59="","",(Målinger!N59-Målinger!H59)*'Kostnader lønn, utstyr osv.'!$S$39*Målinger!$F$3*(-1))</f>
        <v/>
      </c>
      <c r="H59" s="122" t="str">
        <f>IF(Målinger!M59="","",(Målinger!M59-Målinger!G59)*'Kostnader lønn, utstyr osv.'!$S$34*(-1)*Målinger!$F$3)</f>
        <v/>
      </c>
      <c r="I59" s="120" t="str">
        <f>IF(Målinger!V59="","",(Målinger!V59-Målinger!$E59)*'Kostnader lønn, utstyr osv.'!$S$25*(-1))</f>
        <v/>
      </c>
      <c r="J59" s="120" t="str">
        <f>IF(AND(Målinger!W59="",Målinger!Z59=""),"",(Målinger!W59+Målinger!Z59-Målinger!F59)*'Kostnader lønn, utstyr osv.'!$S$20/60*(-1)*Målinger!$F$3)</f>
        <v/>
      </c>
      <c r="K59" s="121" t="str">
        <f>IF(Målinger!V59="","",('kjøring-støtteark'!F62-'kjøring-støtteark'!D62)*'Kostnader lønn, utstyr osv.'!$S$20/60*(-1)*Målinger!$F$3)</f>
        <v/>
      </c>
      <c r="L59" s="123" t="str">
        <f>IF(Målinger!Y59="","",(Målinger!Y59-Målinger!H59)*'Kostnader lønn, utstyr osv.'!$S$39*Målinger!$F$3*(-1))</f>
        <v/>
      </c>
      <c r="M59" s="122" t="str">
        <f>IF(Målinger!X59="","",(Målinger!X59-Målinger!G59)*'Kostnader lønn, utstyr osv.'!$S$34*(-1)*Målinger!$F$3)</f>
        <v/>
      </c>
      <c r="N59" s="120" t="str">
        <f>IF(Målinger!AG59="","",(Målinger!AG59-Målinger!$E59)*'Kostnader lønn, utstyr osv.'!$S$25*(-1))</f>
        <v/>
      </c>
      <c r="O59" s="120" t="str">
        <f>IF(AND(Målinger!AH59="",Målinger!AK59=""),"",(Målinger!AH59+Målinger!AK59-Målinger!F59)*'Kostnader lønn, utstyr osv.'!$S$20/60*(-1)*Målinger!$F$3)</f>
        <v/>
      </c>
      <c r="P59" s="121" t="str">
        <f>IF(Målinger!AG59="","",('kjøring-støtteark'!G62-'kjøring-støtteark'!D62)*'Kostnader lønn, utstyr osv.'!$S$20/60*(-1)*Målinger!$F$3)</f>
        <v/>
      </c>
      <c r="Q59" s="123" t="str">
        <f>IF(Målinger!AJ59="","",(Målinger!AJ59-Målinger!H59)*'Kostnader lønn, utstyr osv.'!$S$39*Målinger!$F$3*(-1))</f>
        <v/>
      </c>
      <c r="R59" s="122" t="str">
        <f>IF(Målinger!AI59="","",(Målinger!AI59-Målinger!G59)*'Kostnader lønn, utstyr osv.'!$S$34*(-1)*Målinger!$F$3)</f>
        <v/>
      </c>
      <c r="S59" s="120" t="str">
        <f>IF(Målinger!AR59="","",(Målinger!AR59-Målinger!$E59)*'Kostnader lønn, utstyr osv.'!$S$25*(-1))</f>
        <v/>
      </c>
      <c r="T59" s="120" t="str">
        <f>IF(AND(Målinger!AS59="",Målinger!AV59=""),"",(Målinger!AS59+Målinger!AV59-Målinger!F59)*'Kostnader lønn, utstyr osv.'!$S$20/60*(-1)*Målinger!$F$3)</f>
        <v/>
      </c>
      <c r="U59" s="121" t="str">
        <f>IF(Målinger!AR59="","",('kjøring-støtteark'!H62-'kjøring-støtteark'!D62)*'Kostnader lønn, utstyr osv.'!$S$20/60*(-1)*Målinger!$F$3)</f>
        <v/>
      </c>
      <c r="V59" s="123" t="str">
        <f>IF(Målinger!AU59="","",(Målinger!AU59-Målinger!H59)*'Kostnader lønn, utstyr osv.'!$S$39*Målinger!$F$3*(-1))</f>
        <v/>
      </c>
      <c r="W59" s="122" t="str">
        <f>IF(Målinger!AT59="","",(Målinger!AT59-Målinger!G59)*'Kostnader lønn, utstyr osv.'!$S$34*(-1)*Målinger!$F$3)</f>
        <v/>
      </c>
      <c r="X59" s="120"/>
      <c r="Y59" s="120"/>
      <c r="Z59" s="121"/>
      <c r="AA59" s="123"/>
      <c r="AB59" s="122"/>
      <c r="AC59" s="120"/>
      <c r="AD59" s="120"/>
      <c r="AE59" s="121"/>
      <c r="AF59" s="123"/>
      <c r="AG59" s="122"/>
      <c r="AH59" s="120"/>
      <c r="AI59" s="120"/>
      <c r="AJ59" s="121"/>
      <c r="AK59" s="123"/>
      <c r="AL59" s="122"/>
      <c r="AM59" s="120"/>
      <c r="AN59" s="120"/>
      <c r="AO59" s="121"/>
      <c r="AP59" s="123"/>
      <c r="AQ59" s="122"/>
      <c r="AR59" s="120"/>
      <c r="AS59" s="120"/>
      <c r="AT59" s="121"/>
      <c r="AU59" s="123"/>
      <c r="AV59" s="122"/>
      <c r="AW59" s="120"/>
      <c r="AX59" s="120"/>
      <c r="AY59" s="121"/>
      <c r="AZ59" s="123"/>
      <c r="BA59" s="122"/>
      <c r="BB59" s="120"/>
      <c r="BC59" s="120"/>
      <c r="BD59" s="121"/>
      <c r="BE59" s="123"/>
      <c r="BF59" s="122"/>
      <c r="BG59" s="120"/>
      <c r="BH59" s="120"/>
      <c r="BI59" s="121"/>
      <c r="BJ59" s="123"/>
      <c r="BK59" s="122"/>
      <c r="BL59" s="120"/>
      <c r="BM59" s="120"/>
      <c r="BN59" s="121"/>
      <c r="BO59" s="123"/>
      <c r="BP59" s="122"/>
      <c r="BQ59" s="120"/>
      <c r="BR59" s="120"/>
      <c r="BS59" s="121"/>
      <c r="BT59" s="123"/>
      <c r="BU59" s="122"/>
      <c r="BV59" s="120"/>
      <c r="BW59" s="120"/>
      <c r="BX59" s="121"/>
      <c r="BY59" s="123"/>
      <c r="BZ59" s="122"/>
      <c r="CA59" s="120"/>
      <c r="CB59" s="120"/>
      <c r="CC59" s="121"/>
      <c r="CD59" s="123"/>
      <c r="CE59" s="122"/>
      <c r="CF59" s="120"/>
      <c r="CG59" s="120"/>
      <c r="CH59" s="121"/>
      <c r="CI59" s="123"/>
      <c r="CJ59" s="122"/>
      <c r="CK59" s="120"/>
      <c r="CL59" s="120"/>
      <c r="CM59" s="121"/>
      <c r="CN59" s="123"/>
      <c r="CO59" s="122"/>
      <c r="CP59" s="120"/>
      <c r="CQ59" s="120"/>
      <c r="CR59" s="121"/>
      <c r="CS59" s="123"/>
      <c r="CT59" s="122"/>
      <c r="CU59" s="120"/>
      <c r="CV59" s="120"/>
      <c r="CW59" s="121"/>
      <c r="CX59" s="123"/>
      <c r="CY59" s="122"/>
      <c r="CZ59" s="120"/>
      <c r="DA59" s="120"/>
      <c r="DB59" s="121"/>
      <c r="DC59" s="123"/>
      <c r="DD59" s="122"/>
      <c r="DE59" s="120"/>
      <c r="DF59" s="120"/>
      <c r="DG59" s="121"/>
      <c r="DH59" s="123"/>
      <c r="DI59" s="122"/>
      <c r="DJ59" s="120"/>
      <c r="DK59" s="120"/>
      <c r="DL59" s="121"/>
      <c r="DM59" s="123"/>
      <c r="DN59" s="122"/>
      <c r="DO59" s="120"/>
      <c r="DP59" s="120"/>
      <c r="DQ59" s="121"/>
      <c r="DR59" s="123"/>
      <c r="DS59" s="122"/>
      <c r="DT59" s="115">
        <f t="shared" si="0"/>
        <v>0</v>
      </c>
    </row>
    <row r="60" spans="1:124">
      <c r="A60" s="36" t="str">
        <f>IF(Brukerregistrering!C58="","",Brukerregistrering!C58)</f>
        <v/>
      </c>
      <c r="B60" s="22" t="str">
        <f>IF(Brukerregistrering!F58="","",Brukerregistrering!F58)</f>
        <v/>
      </c>
      <c r="C60" s="23" t="str">
        <f>IF(Brukerregistrering!H58="","",Brukerregistrering!H58)</f>
        <v/>
      </c>
      <c r="D60" s="120" t="str">
        <f>IF(Målinger!K60="","",(Målinger!K60-Målinger!$E60)*'Kostnader lønn, utstyr osv.'!$S$25*(-1))</f>
        <v/>
      </c>
      <c r="E60" s="120" t="str">
        <f>IF(AND(Målinger!L60="",Målinger!O60=""),"",(Målinger!L60+Målinger!O60-Målinger!F60)*'Kostnader lønn, utstyr osv.'!$S$20/60*(-1)*Målinger!$F$3)</f>
        <v/>
      </c>
      <c r="F60" s="121" t="str">
        <f>IF(Målinger!K60="","",('kjøring-støtteark'!E63-'kjøring-støtteark'!D63)*'Kostnader lønn, utstyr osv.'!$S$20/60*(-1)*Målinger!$F$3)</f>
        <v/>
      </c>
      <c r="G60" s="123" t="str">
        <f>IF(Målinger!N60="","",(Målinger!N60-Målinger!H60)*'Kostnader lønn, utstyr osv.'!$S$39*Målinger!$F$3*(-1))</f>
        <v/>
      </c>
      <c r="H60" s="122" t="str">
        <f>IF(Målinger!M60="","",(Målinger!M60-Målinger!G60)*'Kostnader lønn, utstyr osv.'!$S$34*(-1)*Målinger!$F$3)</f>
        <v/>
      </c>
      <c r="I60" s="120" t="str">
        <f>IF(Målinger!V60="","",(Målinger!V60-Målinger!$E60)*'Kostnader lønn, utstyr osv.'!$S$25*(-1))</f>
        <v/>
      </c>
      <c r="J60" s="120" t="str">
        <f>IF(AND(Målinger!W60="",Målinger!Z60=""),"",(Målinger!W60+Målinger!Z60-Målinger!F60)*'Kostnader lønn, utstyr osv.'!$S$20/60*(-1)*Målinger!$F$3)</f>
        <v/>
      </c>
      <c r="K60" s="121" t="str">
        <f>IF(Målinger!V60="","",('kjøring-støtteark'!F63-'kjøring-støtteark'!D63)*'Kostnader lønn, utstyr osv.'!$S$20/60*(-1)*Målinger!$F$3)</f>
        <v/>
      </c>
      <c r="L60" s="123" t="str">
        <f>IF(Målinger!Y60="","",(Målinger!Y60-Målinger!H60)*'Kostnader lønn, utstyr osv.'!$S$39*Målinger!$F$3*(-1))</f>
        <v/>
      </c>
      <c r="M60" s="122" t="str">
        <f>IF(Målinger!X60="","",(Målinger!X60-Målinger!G60)*'Kostnader lønn, utstyr osv.'!$S$34*(-1)*Målinger!$F$3)</f>
        <v/>
      </c>
      <c r="N60" s="120" t="str">
        <f>IF(Målinger!AG60="","",(Målinger!AG60-Målinger!$E60)*'Kostnader lønn, utstyr osv.'!$S$25*(-1))</f>
        <v/>
      </c>
      <c r="O60" s="120" t="str">
        <f>IF(AND(Målinger!AH60="",Målinger!AK60=""),"",(Målinger!AH60+Målinger!AK60-Målinger!F60)*'Kostnader lønn, utstyr osv.'!$S$20/60*(-1)*Målinger!$F$3)</f>
        <v/>
      </c>
      <c r="P60" s="121" t="str">
        <f>IF(Målinger!AG60="","",('kjøring-støtteark'!G63-'kjøring-støtteark'!D63)*'Kostnader lønn, utstyr osv.'!$S$20/60*(-1)*Målinger!$F$3)</f>
        <v/>
      </c>
      <c r="Q60" s="123" t="str">
        <f>IF(Målinger!AJ60="","",(Målinger!AJ60-Målinger!H60)*'Kostnader lønn, utstyr osv.'!$S$39*Målinger!$F$3*(-1))</f>
        <v/>
      </c>
      <c r="R60" s="122" t="str">
        <f>IF(Målinger!AI60="","",(Målinger!AI60-Målinger!G60)*'Kostnader lønn, utstyr osv.'!$S$34*(-1)*Målinger!$F$3)</f>
        <v/>
      </c>
      <c r="S60" s="120" t="str">
        <f>IF(Målinger!AR60="","",(Målinger!AR60-Målinger!$E60)*'Kostnader lønn, utstyr osv.'!$S$25*(-1))</f>
        <v/>
      </c>
      <c r="T60" s="120" t="str">
        <f>IF(AND(Målinger!AS60="",Målinger!AV60=""),"",(Målinger!AS60+Målinger!AV60-Målinger!F60)*'Kostnader lønn, utstyr osv.'!$S$20/60*(-1)*Målinger!$F$3)</f>
        <v/>
      </c>
      <c r="U60" s="121" t="str">
        <f>IF(Målinger!AR60="","",('kjøring-støtteark'!H63-'kjøring-støtteark'!D63)*'Kostnader lønn, utstyr osv.'!$S$20/60*(-1)*Målinger!$F$3)</f>
        <v/>
      </c>
      <c r="V60" s="123" t="str">
        <f>IF(Målinger!AU60="","",(Målinger!AU60-Målinger!H60)*'Kostnader lønn, utstyr osv.'!$S$39*Målinger!$F$3*(-1))</f>
        <v/>
      </c>
      <c r="W60" s="122" t="str">
        <f>IF(Målinger!AT60="","",(Målinger!AT60-Målinger!G60)*'Kostnader lønn, utstyr osv.'!$S$34*(-1)*Målinger!$F$3)</f>
        <v/>
      </c>
      <c r="X60" s="120"/>
      <c r="Y60" s="120"/>
      <c r="Z60" s="121"/>
      <c r="AA60" s="123"/>
      <c r="AB60" s="122"/>
      <c r="AC60" s="120"/>
      <c r="AD60" s="120"/>
      <c r="AE60" s="121"/>
      <c r="AF60" s="123"/>
      <c r="AG60" s="122"/>
      <c r="AH60" s="120"/>
      <c r="AI60" s="120"/>
      <c r="AJ60" s="121"/>
      <c r="AK60" s="123"/>
      <c r="AL60" s="122"/>
      <c r="AM60" s="120"/>
      <c r="AN60" s="120"/>
      <c r="AO60" s="121"/>
      <c r="AP60" s="123"/>
      <c r="AQ60" s="122"/>
      <c r="AR60" s="120"/>
      <c r="AS60" s="120"/>
      <c r="AT60" s="121"/>
      <c r="AU60" s="123"/>
      <c r="AV60" s="122"/>
      <c r="AW60" s="120"/>
      <c r="AX60" s="120"/>
      <c r="AY60" s="121"/>
      <c r="AZ60" s="123"/>
      <c r="BA60" s="122"/>
      <c r="BB60" s="120"/>
      <c r="BC60" s="120"/>
      <c r="BD60" s="121"/>
      <c r="BE60" s="123"/>
      <c r="BF60" s="122"/>
      <c r="BG60" s="120"/>
      <c r="BH60" s="120"/>
      <c r="BI60" s="121"/>
      <c r="BJ60" s="123"/>
      <c r="BK60" s="122"/>
      <c r="BL60" s="120"/>
      <c r="BM60" s="120"/>
      <c r="BN60" s="121"/>
      <c r="BO60" s="123"/>
      <c r="BP60" s="122"/>
      <c r="BQ60" s="120"/>
      <c r="BR60" s="120"/>
      <c r="BS60" s="121"/>
      <c r="BT60" s="123"/>
      <c r="BU60" s="122"/>
      <c r="BV60" s="120"/>
      <c r="BW60" s="120"/>
      <c r="BX60" s="121"/>
      <c r="BY60" s="123"/>
      <c r="BZ60" s="122"/>
      <c r="CA60" s="120"/>
      <c r="CB60" s="120"/>
      <c r="CC60" s="121"/>
      <c r="CD60" s="123"/>
      <c r="CE60" s="122"/>
      <c r="CF60" s="120"/>
      <c r="CG60" s="120"/>
      <c r="CH60" s="121"/>
      <c r="CI60" s="123"/>
      <c r="CJ60" s="122"/>
      <c r="CK60" s="120"/>
      <c r="CL60" s="120"/>
      <c r="CM60" s="121"/>
      <c r="CN60" s="123"/>
      <c r="CO60" s="122"/>
      <c r="CP60" s="120"/>
      <c r="CQ60" s="120"/>
      <c r="CR60" s="121"/>
      <c r="CS60" s="123"/>
      <c r="CT60" s="122"/>
      <c r="CU60" s="120"/>
      <c r="CV60" s="120"/>
      <c r="CW60" s="121"/>
      <c r="CX60" s="123"/>
      <c r="CY60" s="122"/>
      <c r="CZ60" s="120"/>
      <c r="DA60" s="120"/>
      <c r="DB60" s="121"/>
      <c r="DC60" s="123"/>
      <c r="DD60" s="122"/>
      <c r="DE60" s="120"/>
      <c r="DF60" s="120"/>
      <c r="DG60" s="121"/>
      <c r="DH60" s="123"/>
      <c r="DI60" s="122"/>
      <c r="DJ60" s="120"/>
      <c r="DK60" s="120"/>
      <c r="DL60" s="121"/>
      <c r="DM60" s="123"/>
      <c r="DN60" s="122"/>
      <c r="DO60" s="120"/>
      <c r="DP60" s="120"/>
      <c r="DQ60" s="121"/>
      <c r="DR60" s="123"/>
      <c r="DS60" s="122"/>
      <c r="DT60" s="115">
        <f t="shared" si="0"/>
        <v>0</v>
      </c>
    </row>
    <row r="61" spans="1:124">
      <c r="A61" s="36" t="str">
        <f>IF(Brukerregistrering!C59="","",Brukerregistrering!C59)</f>
        <v/>
      </c>
      <c r="B61" s="22" t="str">
        <f>IF(Brukerregistrering!F59="","",Brukerregistrering!F59)</f>
        <v/>
      </c>
      <c r="C61" s="23" t="str">
        <f>IF(Brukerregistrering!H59="","",Brukerregistrering!H59)</f>
        <v/>
      </c>
      <c r="D61" s="120" t="str">
        <f>IF(Målinger!K61="","",(Målinger!K61-Målinger!$E61)*'Kostnader lønn, utstyr osv.'!$S$25*(-1))</f>
        <v/>
      </c>
      <c r="E61" s="120" t="str">
        <f>IF(AND(Målinger!L61="",Målinger!O61=""),"",(Målinger!L61+Målinger!O61-Målinger!F61)*'Kostnader lønn, utstyr osv.'!$S$20/60*(-1)*Målinger!$F$3)</f>
        <v/>
      </c>
      <c r="F61" s="121" t="str">
        <f>IF(Målinger!K61="","",('kjøring-støtteark'!E64-'kjøring-støtteark'!D64)*'Kostnader lønn, utstyr osv.'!$S$20/60*(-1)*Målinger!$F$3)</f>
        <v/>
      </c>
      <c r="G61" s="123" t="str">
        <f>IF(Målinger!N61="","",(Målinger!N61-Målinger!H61)*'Kostnader lønn, utstyr osv.'!$S$39*Målinger!$F$3*(-1))</f>
        <v/>
      </c>
      <c r="H61" s="122" t="str">
        <f>IF(Målinger!M61="","",(Målinger!M61-Målinger!G61)*'Kostnader lønn, utstyr osv.'!$S$34*(-1)*Målinger!$F$3)</f>
        <v/>
      </c>
      <c r="I61" s="120" t="str">
        <f>IF(Målinger!V61="","",(Målinger!V61-Målinger!$E61)*'Kostnader lønn, utstyr osv.'!$S$25*(-1))</f>
        <v/>
      </c>
      <c r="J61" s="120" t="str">
        <f>IF(AND(Målinger!W61="",Målinger!Z61=""),"",(Målinger!W61+Målinger!Z61-Målinger!F61)*'Kostnader lønn, utstyr osv.'!$S$20/60*(-1)*Målinger!$F$3)</f>
        <v/>
      </c>
      <c r="K61" s="121" t="str">
        <f>IF(Målinger!V61="","",('kjøring-støtteark'!F64-'kjøring-støtteark'!D64)*'Kostnader lønn, utstyr osv.'!$S$20/60*(-1)*Målinger!$F$3)</f>
        <v/>
      </c>
      <c r="L61" s="123" t="str">
        <f>IF(Målinger!Y61="","",(Målinger!Y61-Målinger!H61)*'Kostnader lønn, utstyr osv.'!$S$39*Målinger!$F$3*(-1))</f>
        <v/>
      </c>
      <c r="M61" s="122" t="str">
        <f>IF(Målinger!X61="","",(Målinger!X61-Målinger!G61)*'Kostnader lønn, utstyr osv.'!$S$34*(-1)*Målinger!$F$3)</f>
        <v/>
      </c>
      <c r="N61" s="120" t="str">
        <f>IF(Målinger!AG61="","",(Målinger!AG61-Målinger!$E61)*'Kostnader lønn, utstyr osv.'!$S$25*(-1))</f>
        <v/>
      </c>
      <c r="O61" s="120" t="str">
        <f>IF(AND(Målinger!AH61="",Målinger!AK61=""),"",(Målinger!AH61+Målinger!AK61-Målinger!F61)*'Kostnader lønn, utstyr osv.'!$S$20/60*(-1)*Målinger!$F$3)</f>
        <v/>
      </c>
      <c r="P61" s="121" t="str">
        <f>IF(Målinger!AG61="","",('kjøring-støtteark'!G64-'kjøring-støtteark'!D64)*'Kostnader lønn, utstyr osv.'!$S$20/60*(-1)*Målinger!$F$3)</f>
        <v/>
      </c>
      <c r="Q61" s="123" t="str">
        <f>IF(Målinger!AJ61="","",(Målinger!AJ61-Målinger!H61)*'Kostnader lønn, utstyr osv.'!$S$39*Målinger!$F$3*(-1))</f>
        <v/>
      </c>
      <c r="R61" s="122" t="str">
        <f>IF(Målinger!AI61="","",(Målinger!AI61-Målinger!G61)*'Kostnader lønn, utstyr osv.'!$S$34*(-1)*Målinger!$F$3)</f>
        <v/>
      </c>
      <c r="S61" s="120" t="str">
        <f>IF(Målinger!AR61="","",(Målinger!AR61-Målinger!$E61)*'Kostnader lønn, utstyr osv.'!$S$25*(-1))</f>
        <v/>
      </c>
      <c r="T61" s="120" t="str">
        <f>IF(AND(Målinger!AS61="",Målinger!AV61=""),"",(Målinger!AS61+Målinger!AV61-Målinger!F61)*'Kostnader lønn, utstyr osv.'!$S$20/60*(-1)*Målinger!$F$3)</f>
        <v/>
      </c>
      <c r="U61" s="121" t="str">
        <f>IF(Målinger!AR61="","",('kjøring-støtteark'!H64-'kjøring-støtteark'!D64)*'Kostnader lønn, utstyr osv.'!$S$20/60*(-1)*Målinger!$F$3)</f>
        <v/>
      </c>
      <c r="V61" s="123" t="str">
        <f>IF(Målinger!AU61="","",(Målinger!AU61-Målinger!H61)*'Kostnader lønn, utstyr osv.'!$S$39*Målinger!$F$3*(-1))</f>
        <v/>
      </c>
      <c r="W61" s="122" t="str">
        <f>IF(Målinger!AT61="","",(Målinger!AT61-Målinger!G61)*'Kostnader lønn, utstyr osv.'!$S$34*(-1)*Målinger!$F$3)</f>
        <v/>
      </c>
      <c r="X61" s="120"/>
      <c r="Y61" s="120"/>
      <c r="Z61" s="121"/>
      <c r="AA61" s="123"/>
      <c r="AB61" s="122"/>
      <c r="AC61" s="120"/>
      <c r="AD61" s="120"/>
      <c r="AE61" s="121"/>
      <c r="AF61" s="123"/>
      <c r="AG61" s="122"/>
      <c r="AH61" s="120"/>
      <c r="AI61" s="120"/>
      <c r="AJ61" s="121"/>
      <c r="AK61" s="123"/>
      <c r="AL61" s="122"/>
      <c r="AM61" s="120"/>
      <c r="AN61" s="120"/>
      <c r="AO61" s="121"/>
      <c r="AP61" s="123"/>
      <c r="AQ61" s="122"/>
      <c r="AR61" s="120"/>
      <c r="AS61" s="120"/>
      <c r="AT61" s="121"/>
      <c r="AU61" s="123"/>
      <c r="AV61" s="122"/>
      <c r="AW61" s="120"/>
      <c r="AX61" s="120"/>
      <c r="AY61" s="121"/>
      <c r="AZ61" s="123"/>
      <c r="BA61" s="122"/>
      <c r="BB61" s="120"/>
      <c r="BC61" s="120"/>
      <c r="BD61" s="121"/>
      <c r="BE61" s="123"/>
      <c r="BF61" s="122"/>
      <c r="BG61" s="120"/>
      <c r="BH61" s="120"/>
      <c r="BI61" s="121"/>
      <c r="BJ61" s="123"/>
      <c r="BK61" s="122"/>
      <c r="BL61" s="120"/>
      <c r="BM61" s="120"/>
      <c r="BN61" s="121"/>
      <c r="BO61" s="123"/>
      <c r="BP61" s="122"/>
      <c r="BQ61" s="120"/>
      <c r="BR61" s="120"/>
      <c r="BS61" s="121"/>
      <c r="BT61" s="123"/>
      <c r="BU61" s="122"/>
      <c r="BV61" s="120"/>
      <c r="BW61" s="120"/>
      <c r="BX61" s="121"/>
      <c r="BY61" s="123"/>
      <c r="BZ61" s="122"/>
      <c r="CA61" s="120"/>
      <c r="CB61" s="120"/>
      <c r="CC61" s="121"/>
      <c r="CD61" s="123"/>
      <c r="CE61" s="122"/>
      <c r="CF61" s="120"/>
      <c r="CG61" s="120"/>
      <c r="CH61" s="121"/>
      <c r="CI61" s="123"/>
      <c r="CJ61" s="122"/>
      <c r="CK61" s="120"/>
      <c r="CL61" s="120"/>
      <c r="CM61" s="121"/>
      <c r="CN61" s="123"/>
      <c r="CO61" s="122"/>
      <c r="CP61" s="120"/>
      <c r="CQ61" s="120"/>
      <c r="CR61" s="121"/>
      <c r="CS61" s="123"/>
      <c r="CT61" s="122"/>
      <c r="CU61" s="120"/>
      <c r="CV61" s="120"/>
      <c r="CW61" s="121"/>
      <c r="CX61" s="123"/>
      <c r="CY61" s="122"/>
      <c r="CZ61" s="120"/>
      <c r="DA61" s="120"/>
      <c r="DB61" s="121"/>
      <c r="DC61" s="123"/>
      <c r="DD61" s="122"/>
      <c r="DE61" s="120"/>
      <c r="DF61" s="120"/>
      <c r="DG61" s="121"/>
      <c r="DH61" s="123"/>
      <c r="DI61" s="122"/>
      <c r="DJ61" s="120"/>
      <c r="DK61" s="120"/>
      <c r="DL61" s="121"/>
      <c r="DM61" s="123"/>
      <c r="DN61" s="122"/>
      <c r="DO61" s="120"/>
      <c r="DP61" s="120"/>
      <c r="DQ61" s="121"/>
      <c r="DR61" s="123"/>
      <c r="DS61" s="122"/>
      <c r="DT61" s="115">
        <f t="shared" si="0"/>
        <v>0</v>
      </c>
    </row>
    <row r="62" spans="1:124">
      <c r="A62" s="36" t="str">
        <f>IF(Brukerregistrering!C60="","",Brukerregistrering!C60)</f>
        <v/>
      </c>
      <c r="B62" s="22" t="str">
        <f>IF(Brukerregistrering!F60="","",Brukerregistrering!F60)</f>
        <v/>
      </c>
      <c r="C62" s="23" t="str">
        <f>IF(Brukerregistrering!H60="","",Brukerregistrering!H60)</f>
        <v/>
      </c>
      <c r="D62" s="120" t="str">
        <f>IF(Målinger!K62="","",(Målinger!K62-Målinger!$E62)*'Kostnader lønn, utstyr osv.'!$S$25*(-1))</f>
        <v/>
      </c>
      <c r="E62" s="120" t="str">
        <f>IF(AND(Målinger!L62="",Målinger!O62=""),"",(Målinger!L62+Målinger!O62-Målinger!F62)*'Kostnader lønn, utstyr osv.'!$S$20/60*(-1)*Målinger!$F$3)</f>
        <v/>
      </c>
      <c r="F62" s="121" t="str">
        <f>IF(Målinger!K62="","",('kjøring-støtteark'!E65-'kjøring-støtteark'!D65)*'Kostnader lønn, utstyr osv.'!$S$20/60*(-1)*Målinger!$F$3)</f>
        <v/>
      </c>
      <c r="G62" s="123" t="str">
        <f>IF(Målinger!N62="","",(Målinger!N62-Målinger!H62)*'Kostnader lønn, utstyr osv.'!$S$39*Målinger!$F$3*(-1))</f>
        <v/>
      </c>
      <c r="H62" s="122" t="str">
        <f>IF(Målinger!M62="","",(Målinger!M62-Målinger!G62)*'Kostnader lønn, utstyr osv.'!$S$34*(-1)*Målinger!$F$3)</f>
        <v/>
      </c>
      <c r="I62" s="120" t="str">
        <f>IF(Målinger!V62="","",(Målinger!V62-Målinger!$E62)*'Kostnader lønn, utstyr osv.'!$S$25*(-1))</f>
        <v/>
      </c>
      <c r="J62" s="120" t="str">
        <f>IF(AND(Målinger!W62="",Målinger!Z62=""),"",(Målinger!W62+Målinger!Z62-Målinger!F62)*'Kostnader lønn, utstyr osv.'!$S$20/60*(-1)*Målinger!$F$3)</f>
        <v/>
      </c>
      <c r="K62" s="121" t="str">
        <f>IF(Målinger!V62="","",('kjøring-støtteark'!F65-'kjøring-støtteark'!D65)*'Kostnader lønn, utstyr osv.'!$S$20/60*(-1)*Målinger!$F$3)</f>
        <v/>
      </c>
      <c r="L62" s="123" t="str">
        <f>IF(Målinger!Y62="","",(Målinger!Y62-Målinger!H62)*'Kostnader lønn, utstyr osv.'!$S$39*Målinger!$F$3*(-1))</f>
        <v/>
      </c>
      <c r="M62" s="122" t="str">
        <f>IF(Målinger!X62="","",(Målinger!X62-Målinger!G62)*'Kostnader lønn, utstyr osv.'!$S$34*(-1)*Målinger!$F$3)</f>
        <v/>
      </c>
      <c r="N62" s="120" t="str">
        <f>IF(Målinger!AG62="","",(Målinger!AG62-Målinger!$E62)*'Kostnader lønn, utstyr osv.'!$S$25*(-1))</f>
        <v/>
      </c>
      <c r="O62" s="120" t="str">
        <f>IF(AND(Målinger!AH62="",Målinger!AK62=""),"",(Målinger!AH62+Målinger!AK62-Målinger!F62)*'Kostnader lønn, utstyr osv.'!$S$20/60*(-1)*Målinger!$F$3)</f>
        <v/>
      </c>
      <c r="P62" s="121" t="str">
        <f>IF(Målinger!AG62="","",('kjøring-støtteark'!G65-'kjøring-støtteark'!D65)*'Kostnader lønn, utstyr osv.'!$S$20/60*(-1)*Målinger!$F$3)</f>
        <v/>
      </c>
      <c r="Q62" s="123" t="str">
        <f>IF(Målinger!AJ62="","",(Målinger!AJ62-Målinger!H62)*'Kostnader lønn, utstyr osv.'!$S$39*Målinger!$F$3*(-1))</f>
        <v/>
      </c>
      <c r="R62" s="122" t="str">
        <f>IF(Målinger!AI62="","",(Målinger!AI62-Målinger!G62)*'Kostnader lønn, utstyr osv.'!$S$34*(-1)*Målinger!$F$3)</f>
        <v/>
      </c>
      <c r="S62" s="120" t="str">
        <f>IF(Målinger!AR62="","",(Målinger!AR62-Målinger!$E62)*'Kostnader lønn, utstyr osv.'!$S$25*(-1))</f>
        <v/>
      </c>
      <c r="T62" s="120" t="str">
        <f>IF(AND(Målinger!AS62="",Målinger!AV62=""),"",(Målinger!AS62+Målinger!AV62-Målinger!F62)*'Kostnader lønn, utstyr osv.'!$S$20/60*(-1)*Målinger!$F$3)</f>
        <v/>
      </c>
      <c r="U62" s="121" t="str">
        <f>IF(Målinger!AR62="","",('kjøring-støtteark'!H65-'kjøring-støtteark'!D65)*'Kostnader lønn, utstyr osv.'!$S$20/60*(-1)*Målinger!$F$3)</f>
        <v/>
      </c>
      <c r="V62" s="123" t="str">
        <f>IF(Målinger!AU62="","",(Målinger!AU62-Målinger!H62)*'Kostnader lønn, utstyr osv.'!$S$39*Målinger!$F$3*(-1))</f>
        <v/>
      </c>
      <c r="W62" s="122" t="str">
        <f>IF(Målinger!AT62="","",(Målinger!AT62-Målinger!G62)*'Kostnader lønn, utstyr osv.'!$S$34*(-1)*Målinger!$F$3)</f>
        <v/>
      </c>
      <c r="X62" s="120"/>
      <c r="Y62" s="120"/>
      <c r="Z62" s="121"/>
      <c r="AA62" s="123"/>
      <c r="AB62" s="122"/>
      <c r="AC62" s="120"/>
      <c r="AD62" s="120"/>
      <c r="AE62" s="121"/>
      <c r="AF62" s="123"/>
      <c r="AG62" s="122"/>
      <c r="AH62" s="120"/>
      <c r="AI62" s="120"/>
      <c r="AJ62" s="121"/>
      <c r="AK62" s="123"/>
      <c r="AL62" s="122"/>
      <c r="AM62" s="120"/>
      <c r="AN62" s="120"/>
      <c r="AO62" s="121"/>
      <c r="AP62" s="123"/>
      <c r="AQ62" s="122"/>
      <c r="AR62" s="120"/>
      <c r="AS62" s="120"/>
      <c r="AT62" s="121"/>
      <c r="AU62" s="123"/>
      <c r="AV62" s="122"/>
      <c r="AW62" s="120"/>
      <c r="AX62" s="120"/>
      <c r="AY62" s="121"/>
      <c r="AZ62" s="123"/>
      <c r="BA62" s="122"/>
      <c r="BB62" s="120"/>
      <c r="BC62" s="120"/>
      <c r="BD62" s="121"/>
      <c r="BE62" s="123"/>
      <c r="BF62" s="122"/>
      <c r="BG62" s="120"/>
      <c r="BH62" s="120"/>
      <c r="BI62" s="121"/>
      <c r="BJ62" s="123"/>
      <c r="BK62" s="122"/>
      <c r="BL62" s="120"/>
      <c r="BM62" s="120"/>
      <c r="BN62" s="121"/>
      <c r="BO62" s="123"/>
      <c r="BP62" s="122"/>
      <c r="BQ62" s="120"/>
      <c r="BR62" s="120"/>
      <c r="BS62" s="121"/>
      <c r="BT62" s="123"/>
      <c r="BU62" s="122"/>
      <c r="BV62" s="120"/>
      <c r="BW62" s="120"/>
      <c r="BX62" s="121"/>
      <c r="BY62" s="123"/>
      <c r="BZ62" s="122"/>
      <c r="CA62" s="120"/>
      <c r="CB62" s="120"/>
      <c r="CC62" s="121"/>
      <c r="CD62" s="123"/>
      <c r="CE62" s="122"/>
      <c r="CF62" s="120"/>
      <c r="CG62" s="120"/>
      <c r="CH62" s="121"/>
      <c r="CI62" s="123"/>
      <c r="CJ62" s="122"/>
      <c r="CK62" s="120"/>
      <c r="CL62" s="120"/>
      <c r="CM62" s="121"/>
      <c r="CN62" s="123"/>
      <c r="CO62" s="122"/>
      <c r="CP62" s="120"/>
      <c r="CQ62" s="120"/>
      <c r="CR62" s="121"/>
      <c r="CS62" s="123"/>
      <c r="CT62" s="122"/>
      <c r="CU62" s="120"/>
      <c r="CV62" s="120"/>
      <c r="CW62" s="121"/>
      <c r="CX62" s="123"/>
      <c r="CY62" s="122"/>
      <c r="CZ62" s="120"/>
      <c r="DA62" s="120"/>
      <c r="DB62" s="121"/>
      <c r="DC62" s="123"/>
      <c r="DD62" s="122"/>
      <c r="DE62" s="120"/>
      <c r="DF62" s="120"/>
      <c r="DG62" s="121"/>
      <c r="DH62" s="123"/>
      <c r="DI62" s="122"/>
      <c r="DJ62" s="120"/>
      <c r="DK62" s="120"/>
      <c r="DL62" s="121"/>
      <c r="DM62" s="123"/>
      <c r="DN62" s="122"/>
      <c r="DO62" s="120"/>
      <c r="DP62" s="120"/>
      <c r="DQ62" s="121"/>
      <c r="DR62" s="123"/>
      <c r="DS62" s="122"/>
      <c r="DT62" s="115">
        <f t="shared" si="0"/>
        <v>0</v>
      </c>
    </row>
    <row r="63" spans="1:124">
      <c r="A63" s="36" t="str">
        <f>IF(Brukerregistrering!C61="","",Brukerregistrering!C61)</f>
        <v/>
      </c>
      <c r="B63" s="22" t="str">
        <f>IF(Brukerregistrering!F61="","",Brukerregistrering!F61)</f>
        <v/>
      </c>
      <c r="C63" s="23" t="str">
        <f>IF(Brukerregistrering!H61="","",Brukerregistrering!H61)</f>
        <v/>
      </c>
      <c r="D63" s="120" t="str">
        <f>IF(Målinger!K63="","",(Målinger!K63-Målinger!$E63)*'Kostnader lønn, utstyr osv.'!$S$25*(-1))</f>
        <v/>
      </c>
      <c r="E63" s="120" t="str">
        <f>IF(AND(Målinger!L63="",Målinger!O63=""),"",(Målinger!L63+Målinger!O63-Målinger!F63)*'Kostnader lønn, utstyr osv.'!$S$20/60*(-1)*Målinger!$F$3)</f>
        <v/>
      </c>
      <c r="F63" s="121" t="str">
        <f>IF(Målinger!K63="","",('kjøring-støtteark'!E66-'kjøring-støtteark'!D66)*'Kostnader lønn, utstyr osv.'!$S$20/60*(-1)*Målinger!$F$3)</f>
        <v/>
      </c>
      <c r="G63" s="123" t="str">
        <f>IF(Målinger!N63="","",(Målinger!N63-Målinger!H63)*'Kostnader lønn, utstyr osv.'!$S$39*Målinger!$F$3*(-1))</f>
        <v/>
      </c>
      <c r="H63" s="122" t="str">
        <f>IF(Målinger!M63="","",(Målinger!M63-Målinger!G63)*'Kostnader lønn, utstyr osv.'!$S$34*(-1)*Målinger!$F$3)</f>
        <v/>
      </c>
      <c r="I63" s="120" t="str">
        <f>IF(Målinger!V63="","",(Målinger!V63-Målinger!$E63)*'Kostnader lønn, utstyr osv.'!$S$25*(-1))</f>
        <v/>
      </c>
      <c r="J63" s="120" t="str">
        <f>IF(AND(Målinger!W63="",Målinger!Z63=""),"",(Målinger!W63+Målinger!Z63-Målinger!F63)*'Kostnader lønn, utstyr osv.'!$S$20/60*(-1)*Målinger!$F$3)</f>
        <v/>
      </c>
      <c r="K63" s="121" t="str">
        <f>IF(Målinger!V63="","",('kjøring-støtteark'!F66-'kjøring-støtteark'!D66)*'Kostnader lønn, utstyr osv.'!$S$20/60*(-1)*Målinger!$F$3)</f>
        <v/>
      </c>
      <c r="L63" s="123" t="str">
        <f>IF(Målinger!Y63="","",(Målinger!Y63-Målinger!H63)*'Kostnader lønn, utstyr osv.'!$S$39*Målinger!$F$3*(-1))</f>
        <v/>
      </c>
      <c r="M63" s="122" t="str">
        <f>IF(Målinger!X63="","",(Målinger!X63-Målinger!G63)*'Kostnader lønn, utstyr osv.'!$S$34*(-1)*Målinger!$F$3)</f>
        <v/>
      </c>
      <c r="N63" s="120" t="str">
        <f>IF(Målinger!AG63="","",(Målinger!AG63-Målinger!$E63)*'Kostnader lønn, utstyr osv.'!$S$25*(-1))</f>
        <v/>
      </c>
      <c r="O63" s="120" t="str">
        <f>IF(AND(Målinger!AH63="",Målinger!AK63=""),"",(Målinger!AH63+Målinger!AK63-Målinger!F63)*'Kostnader lønn, utstyr osv.'!$S$20/60*(-1)*Målinger!$F$3)</f>
        <v/>
      </c>
      <c r="P63" s="121" t="str">
        <f>IF(Målinger!AG63="","",('kjøring-støtteark'!G66-'kjøring-støtteark'!D66)*'Kostnader lønn, utstyr osv.'!$S$20/60*(-1)*Målinger!$F$3)</f>
        <v/>
      </c>
      <c r="Q63" s="123" t="str">
        <f>IF(Målinger!AJ63="","",(Målinger!AJ63-Målinger!H63)*'Kostnader lønn, utstyr osv.'!$S$39*Målinger!$F$3*(-1))</f>
        <v/>
      </c>
      <c r="R63" s="122" t="str">
        <f>IF(Målinger!AI63="","",(Målinger!AI63-Målinger!G63)*'Kostnader lønn, utstyr osv.'!$S$34*(-1)*Målinger!$F$3)</f>
        <v/>
      </c>
      <c r="S63" s="120" t="str">
        <f>IF(Målinger!AR63="","",(Målinger!AR63-Målinger!$E63)*'Kostnader lønn, utstyr osv.'!$S$25*(-1))</f>
        <v/>
      </c>
      <c r="T63" s="120" t="str">
        <f>IF(AND(Målinger!AS63="",Målinger!AV63=""),"",(Målinger!AS63+Målinger!AV63-Målinger!F63)*'Kostnader lønn, utstyr osv.'!$S$20/60*(-1)*Målinger!$F$3)</f>
        <v/>
      </c>
      <c r="U63" s="121" t="str">
        <f>IF(Målinger!AR63="","",('kjøring-støtteark'!H66-'kjøring-støtteark'!D66)*'Kostnader lønn, utstyr osv.'!$S$20/60*(-1)*Målinger!$F$3)</f>
        <v/>
      </c>
      <c r="V63" s="123" t="str">
        <f>IF(Målinger!AU63="","",(Målinger!AU63-Målinger!H63)*'Kostnader lønn, utstyr osv.'!$S$39*Målinger!$F$3*(-1))</f>
        <v/>
      </c>
      <c r="W63" s="122" t="str">
        <f>IF(Målinger!AT63="","",(Målinger!AT63-Målinger!G63)*'Kostnader lønn, utstyr osv.'!$S$34*(-1)*Målinger!$F$3)</f>
        <v/>
      </c>
      <c r="X63" s="120"/>
      <c r="Y63" s="120"/>
      <c r="Z63" s="121"/>
      <c r="AA63" s="123"/>
      <c r="AB63" s="122"/>
      <c r="AC63" s="120"/>
      <c r="AD63" s="120"/>
      <c r="AE63" s="121"/>
      <c r="AF63" s="123"/>
      <c r="AG63" s="122"/>
      <c r="AH63" s="120"/>
      <c r="AI63" s="120"/>
      <c r="AJ63" s="121"/>
      <c r="AK63" s="123"/>
      <c r="AL63" s="122"/>
      <c r="AM63" s="120"/>
      <c r="AN63" s="120"/>
      <c r="AO63" s="121"/>
      <c r="AP63" s="123"/>
      <c r="AQ63" s="122"/>
      <c r="AR63" s="120"/>
      <c r="AS63" s="120"/>
      <c r="AT63" s="121"/>
      <c r="AU63" s="123"/>
      <c r="AV63" s="122"/>
      <c r="AW63" s="120"/>
      <c r="AX63" s="120"/>
      <c r="AY63" s="121"/>
      <c r="AZ63" s="123"/>
      <c r="BA63" s="122"/>
      <c r="BB63" s="120"/>
      <c r="BC63" s="120"/>
      <c r="BD63" s="121"/>
      <c r="BE63" s="123"/>
      <c r="BF63" s="122"/>
      <c r="BG63" s="120"/>
      <c r="BH63" s="120"/>
      <c r="BI63" s="121"/>
      <c r="BJ63" s="123"/>
      <c r="BK63" s="122"/>
      <c r="BL63" s="120"/>
      <c r="BM63" s="120"/>
      <c r="BN63" s="121"/>
      <c r="BO63" s="123"/>
      <c r="BP63" s="122"/>
      <c r="BQ63" s="120"/>
      <c r="BR63" s="120"/>
      <c r="BS63" s="121"/>
      <c r="BT63" s="123"/>
      <c r="BU63" s="122"/>
      <c r="BV63" s="120"/>
      <c r="BW63" s="120"/>
      <c r="BX63" s="121"/>
      <c r="BY63" s="123"/>
      <c r="BZ63" s="122"/>
      <c r="CA63" s="120"/>
      <c r="CB63" s="120"/>
      <c r="CC63" s="121"/>
      <c r="CD63" s="123"/>
      <c r="CE63" s="122"/>
      <c r="CF63" s="120"/>
      <c r="CG63" s="120"/>
      <c r="CH63" s="121"/>
      <c r="CI63" s="123"/>
      <c r="CJ63" s="122"/>
      <c r="CK63" s="120"/>
      <c r="CL63" s="120"/>
      <c r="CM63" s="121"/>
      <c r="CN63" s="123"/>
      <c r="CO63" s="122"/>
      <c r="CP63" s="120"/>
      <c r="CQ63" s="120"/>
      <c r="CR63" s="121"/>
      <c r="CS63" s="123"/>
      <c r="CT63" s="122"/>
      <c r="CU63" s="120"/>
      <c r="CV63" s="120"/>
      <c r="CW63" s="121"/>
      <c r="CX63" s="123"/>
      <c r="CY63" s="122"/>
      <c r="CZ63" s="120"/>
      <c r="DA63" s="120"/>
      <c r="DB63" s="121"/>
      <c r="DC63" s="123"/>
      <c r="DD63" s="122"/>
      <c r="DE63" s="120"/>
      <c r="DF63" s="120"/>
      <c r="DG63" s="121"/>
      <c r="DH63" s="123"/>
      <c r="DI63" s="122"/>
      <c r="DJ63" s="120"/>
      <c r="DK63" s="120"/>
      <c r="DL63" s="121"/>
      <c r="DM63" s="123"/>
      <c r="DN63" s="122"/>
      <c r="DO63" s="120"/>
      <c r="DP63" s="120"/>
      <c r="DQ63" s="121"/>
      <c r="DR63" s="123"/>
      <c r="DS63" s="122"/>
      <c r="DT63" s="115">
        <f t="shared" si="0"/>
        <v>0</v>
      </c>
    </row>
    <row r="64" spans="1:124">
      <c r="A64" s="36" t="str">
        <f>IF(Brukerregistrering!C62="","",Brukerregistrering!C62)</f>
        <v/>
      </c>
      <c r="B64" s="22" t="str">
        <f>IF(Brukerregistrering!F62="","",Brukerregistrering!F62)</f>
        <v/>
      </c>
      <c r="C64" s="23" t="str">
        <f>IF(Brukerregistrering!H62="","",Brukerregistrering!H62)</f>
        <v/>
      </c>
      <c r="D64" s="120" t="str">
        <f>IF(Målinger!K64="","",(Målinger!K64-Målinger!$E64)*'Kostnader lønn, utstyr osv.'!$S$25*(-1))</f>
        <v/>
      </c>
      <c r="E64" s="120" t="str">
        <f>IF(AND(Målinger!L64="",Målinger!O64=""),"",(Målinger!L64+Målinger!O64-Målinger!F64)*'Kostnader lønn, utstyr osv.'!$S$20/60*(-1)*Målinger!$F$3)</f>
        <v/>
      </c>
      <c r="F64" s="121" t="str">
        <f>IF(Målinger!K64="","",('kjøring-støtteark'!E67-'kjøring-støtteark'!D67)*'Kostnader lønn, utstyr osv.'!$S$20/60*(-1)*Målinger!$F$3)</f>
        <v/>
      </c>
      <c r="G64" s="123" t="str">
        <f>IF(Målinger!N64="","",(Målinger!N64-Målinger!H64)*'Kostnader lønn, utstyr osv.'!$S$39*Målinger!$F$3*(-1))</f>
        <v/>
      </c>
      <c r="H64" s="122" t="str">
        <f>IF(Målinger!M64="","",(Målinger!M64-Målinger!G64)*'Kostnader lønn, utstyr osv.'!$S$34*(-1)*Målinger!$F$3)</f>
        <v/>
      </c>
      <c r="I64" s="120" t="str">
        <f>IF(Målinger!V64="","",(Målinger!V64-Målinger!$E64)*'Kostnader lønn, utstyr osv.'!$S$25*(-1))</f>
        <v/>
      </c>
      <c r="J64" s="120" t="str">
        <f>IF(AND(Målinger!W64="",Målinger!Z64=""),"",(Målinger!W64+Målinger!Z64-Målinger!F64)*'Kostnader lønn, utstyr osv.'!$S$20/60*(-1)*Målinger!$F$3)</f>
        <v/>
      </c>
      <c r="K64" s="121" t="str">
        <f>IF(Målinger!V64="","",('kjøring-støtteark'!F67-'kjøring-støtteark'!D67)*'Kostnader lønn, utstyr osv.'!$S$20/60*(-1)*Målinger!$F$3)</f>
        <v/>
      </c>
      <c r="L64" s="123" t="str">
        <f>IF(Målinger!Y64="","",(Målinger!Y64-Målinger!H64)*'Kostnader lønn, utstyr osv.'!$S$39*Målinger!$F$3*(-1))</f>
        <v/>
      </c>
      <c r="M64" s="122" t="str">
        <f>IF(Målinger!X64="","",(Målinger!X64-Målinger!G64)*'Kostnader lønn, utstyr osv.'!$S$34*(-1)*Målinger!$F$3)</f>
        <v/>
      </c>
      <c r="N64" s="120" t="str">
        <f>IF(Målinger!AG64="","",(Målinger!AG64-Målinger!$E64)*'Kostnader lønn, utstyr osv.'!$S$25*(-1))</f>
        <v/>
      </c>
      <c r="O64" s="120" t="str">
        <f>IF(AND(Målinger!AH64="",Målinger!AK64=""),"",(Målinger!AH64+Målinger!AK64-Målinger!F64)*'Kostnader lønn, utstyr osv.'!$S$20/60*(-1)*Målinger!$F$3)</f>
        <v/>
      </c>
      <c r="P64" s="121" t="str">
        <f>IF(Målinger!AG64="","",('kjøring-støtteark'!G67-'kjøring-støtteark'!D67)*'Kostnader lønn, utstyr osv.'!$S$20/60*(-1)*Målinger!$F$3)</f>
        <v/>
      </c>
      <c r="Q64" s="123" t="str">
        <f>IF(Målinger!AJ64="","",(Målinger!AJ64-Målinger!H64)*'Kostnader lønn, utstyr osv.'!$S$39*Målinger!$F$3*(-1))</f>
        <v/>
      </c>
      <c r="R64" s="122" t="str">
        <f>IF(Målinger!AI64="","",(Målinger!AI64-Målinger!G64)*'Kostnader lønn, utstyr osv.'!$S$34*(-1)*Målinger!$F$3)</f>
        <v/>
      </c>
      <c r="S64" s="120" t="str">
        <f>IF(Målinger!AR64="","",(Målinger!AR64-Målinger!$E64)*'Kostnader lønn, utstyr osv.'!$S$25*(-1))</f>
        <v/>
      </c>
      <c r="T64" s="120" t="str">
        <f>IF(AND(Målinger!AS64="",Målinger!AV64=""),"",(Målinger!AS64+Målinger!AV64-Målinger!F64)*'Kostnader lønn, utstyr osv.'!$S$20/60*(-1)*Målinger!$F$3)</f>
        <v/>
      </c>
      <c r="U64" s="121" t="str">
        <f>IF(Målinger!AR64="","",('kjøring-støtteark'!H67-'kjøring-støtteark'!D67)*'Kostnader lønn, utstyr osv.'!$S$20/60*(-1)*Målinger!$F$3)</f>
        <v/>
      </c>
      <c r="V64" s="123" t="str">
        <f>IF(Målinger!AU64="","",(Målinger!AU64-Målinger!H64)*'Kostnader lønn, utstyr osv.'!$S$39*Målinger!$F$3*(-1))</f>
        <v/>
      </c>
      <c r="W64" s="122" t="str">
        <f>IF(Målinger!AT64="","",(Målinger!AT64-Målinger!G64)*'Kostnader lønn, utstyr osv.'!$S$34*(-1)*Målinger!$F$3)</f>
        <v/>
      </c>
      <c r="X64" s="120"/>
      <c r="Y64" s="120"/>
      <c r="Z64" s="121"/>
      <c r="AA64" s="123"/>
      <c r="AB64" s="122"/>
      <c r="AC64" s="120"/>
      <c r="AD64" s="120"/>
      <c r="AE64" s="121"/>
      <c r="AF64" s="123"/>
      <c r="AG64" s="122"/>
      <c r="AH64" s="120"/>
      <c r="AI64" s="120"/>
      <c r="AJ64" s="121"/>
      <c r="AK64" s="123"/>
      <c r="AL64" s="122"/>
      <c r="AM64" s="120"/>
      <c r="AN64" s="120"/>
      <c r="AO64" s="121"/>
      <c r="AP64" s="123"/>
      <c r="AQ64" s="122"/>
      <c r="AR64" s="120"/>
      <c r="AS64" s="120"/>
      <c r="AT64" s="121"/>
      <c r="AU64" s="123"/>
      <c r="AV64" s="122"/>
      <c r="AW64" s="120"/>
      <c r="AX64" s="120"/>
      <c r="AY64" s="121"/>
      <c r="AZ64" s="123"/>
      <c r="BA64" s="122"/>
      <c r="BB64" s="120"/>
      <c r="BC64" s="120"/>
      <c r="BD64" s="121"/>
      <c r="BE64" s="123"/>
      <c r="BF64" s="122"/>
      <c r="BG64" s="120"/>
      <c r="BH64" s="120"/>
      <c r="BI64" s="121"/>
      <c r="BJ64" s="123"/>
      <c r="BK64" s="122"/>
      <c r="BL64" s="120"/>
      <c r="BM64" s="120"/>
      <c r="BN64" s="121"/>
      <c r="BO64" s="123"/>
      <c r="BP64" s="122"/>
      <c r="BQ64" s="120"/>
      <c r="BR64" s="120"/>
      <c r="BS64" s="121"/>
      <c r="BT64" s="123"/>
      <c r="BU64" s="122"/>
      <c r="BV64" s="120"/>
      <c r="BW64" s="120"/>
      <c r="BX64" s="121"/>
      <c r="BY64" s="123"/>
      <c r="BZ64" s="122"/>
      <c r="CA64" s="120"/>
      <c r="CB64" s="120"/>
      <c r="CC64" s="121"/>
      <c r="CD64" s="123"/>
      <c r="CE64" s="122"/>
      <c r="CF64" s="120"/>
      <c r="CG64" s="120"/>
      <c r="CH64" s="121"/>
      <c r="CI64" s="123"/>
      <c r="CJ64" s="122"/>
      <c r="CK64" s="120"/>
      <c r="CL64" s="120"/>
      <c r="CM64" s="121"/>
      <c r="CN64" s="123"/>
      <c r="CO64" s="122"/>
      <c r="CP64" s="120"/>
      <c r="CQ64" s="120"/>
      <c r="CR64" s="121"/>
      <c r="CS64" s="123"/>
      <c r="CT64" s="122"/>
      <c r="CU64" s="120"/>
      <c r="CV64" s="120"/>
      <c r="CW64" s="121"/>
      <c r="CX64" s="123"/>
      <c r="CY64" s="122"/>
      <c r="CZ64" s="120"/>
      <c r="DA64" s="120"/>
      <c r="DB64" s="121"/>
      <c r="DC64" s="123"/>
      <c r="DD64" s="122"/>
      <c r="DE64" s="120"/>
      <c r="DF64" s="120"/>
      <c r="DG64" s="121"/>
      <c r="DH64" s="123"/>
      <c r="DI64" s="122"/>
      <c r="DJ64" s="120"/>
      <c r="DK64" s="120"/>
      <c r="DL64" s="121"/>
      <c r="DM64" s="123"/>
      <c r="DN64" s="122"/>
      <c r="DO64" s="120"/>
      <c r="DP64" s="120"/>
      <c r="DQ64" s="121"/>
      <c r="DR64" s="123"/>
      <c r="DS64" s="122"/>
      <c r="DT64" s="115">
        <f t="shared" si="0"/>
        <v>0</v>
      </c>
    </row>
    <row r="65" spans="1:124">
      <c r="A65" s="36" t="str">
        <f>IF(Brukerregistrering!C63="","",Brukerregistrering!C63)</f>
        <v/>
      </c>
      <c r="B65" s="22" t="str">
        <f>IF(Brukerregistrering!F63="","",Brukerregistrering!F63)</f>
        <v/>
      </c>
      <c r="C65" s="23" t="str">
        <f>IF(Brukerregistrering!H63="","",Brukerregistrering!H63)</f>
        <v/>
      </c>
      <c r="D65" s="120" t="str">
        <f>IF(Målinger!K65="","",(Målinger!K65-Målinger!$E65)*'Kostnader lønn, utstyr osv.'!$S$25*(-1))</f>
        <v/>
      </c>
      <c r="E65" s="120" t="str">
        <f>IF(AND(Målinger!L65="",Målinger!O65=""),"",(Målinger!L65+Målinger!O65-Målinger!F65)*'Kostnader lønn, utstyr osv.'!$S$20/60*(-1)*Målinger!$F$3)</f>
        <v/>
      </c>
      <c r="F65" s="121" t="str">
        <f>IF(Målinger!K65="","",('kjøring-støtteark'!E68-'kjøring-støtteark'!D68)*'Kostnader lønn, utstyr osv.'!$S$20/60*(-1)*Målinger!$F$3)</f>
        <v/>
      </c>
      <c r="G65" s="123" t="str">
        <f>IF(Målinger!N65="","",(Målinger!N65-Målinger!H65)*'Kostnader lønn, utstyr osv.'!$S$39*Målinger!$F$3*(-1))</f>
        <v/>
      </c>
      <c r="H65" s="122" t="str">
        <f>IF(Målinger!M65="","",(Målinger!M65-Målinger!G65)*'Kostnader lønn, utstyr osv.'!$S$34*(-1)*Målinger!$F$3)</f>
        <v/>
      </c>
      <c r="I65" s="120" t="str">
        <f>IF(Målinger!V65="","",(Målinger!V65-Målinger!$E65)*'Kostnader lønn, utstyr osv.'!$S$25*(-1))</f>
        <v/>
      </c>
      <c r="J65" s="120" t="str">
        <f>IF(AND(Målinger!W65="",Målinger!Z65=""),"",(Målinger!W65+Målinger!Z65-Målinger!F65)*'Kostnader lønn, utstyr osv.'!$S$20/60*(-1)*Målinger!$F$3)</f>
        <v/>
      </c>
      <c r="K65" s="121" t="str">
        <f>IF(Målinger!V65="","",('kjøring-støtteark'!F68-'kjøring-støtteark'!D68)*'Kostnader lønn, utstyr osv.'!$S$20/60*(-1)*Målinger!$F$3)</f>
        <v/>
      </c>
      <c r="L65" s="123" t="str">
        <f>IF(Målinger!Y65="","",(Målinger!Y65-Målinger!H65)*'Kostnader lønn, utstyr osv.'!$S$39*Målinger!$F$3*(-1))</f>
        <v/>
      </c>
      <c r="M65" s="122" t="str">
        <f>IF(Målinger!X65="","",(Målinger!X65-Målinger!G65)*'Kostnader lønn, utstyr osv.'!$S$34*(-1)*Målinger!$F$3)</f>
        <v/>
      </c>
      <c r="N65" s="120" t="str">
        <f>IF(Målinger!AG65="","",(Målinger!AG65-Målinger!$E65)*'Kostnader lønn, utstyr osv.'!$S$25*(-1))</f>
        <v/>
      </c>
      <c r="O65" s="120" t="str">
        <f>IF(AND(Målinger!AH65="",Målinger!AK65=""),"",(Målinger!AH65+Målinger!AK65-Målinger!F65)*'Kostnader lønn, utstyr osv.'!$S$20/60*(-1)*Målinger!$F$3)</f>
        <v/>
      </c>
      <c r="P65" s="121" t="str">
        <f>IF(Målinger!AG65="","",('kjøring-støtteark'!G68-'kjøring-støtteark'!D68)*'Kostnader lønn, utstyr osv.'!$S$20/60*(-1)*Målinger!$F$3)</f>
        <v/>
      </c>
      <c r="Q65" s="123" t="str">
        <f>IF(Målinger!AJ65="","",(Målinger!AJ65-Målinger!H65)*'Kostnader lønn, utstyr osv.'!$S$39*Målinger!$F$3*(-1))</f>
        <v/>
      </c>
      <c r="R65" s="122" t="str">
        <f>IF(Målinger!AI65="","",(Målinger!AI65-Målinger!G65)*'Kostnader lønn, utstyr osv.'!$S$34*(-1)*Målinger!$F$3)</f>
        <v/>
      </c>
      <c r="S65" s="120" t="str">
        <f>IF(Målinger!AR65="","",(Målinger!AR65-Målinger!$E65)*'Kostnader lønn, utstyr osv.'!$S$25*(-1))</f>
        <v/>
      </c>
      <c r="T65" s="120" t="str">
        <f>IF(AND(Målinger!AS65="",Målinger!AV65=""),"",(Målinger!AS65+Målinger!AV65-Målinger!F65)*'Kostnader lønn, utstyr osv.'!$S$20/60*(-1)*Målinger!$F$3)</f>
        <v/>
      </c>
      <c r="U65" s="121" t="str">
        <f>IF(Målinger!AR65="","",('kjøring-støtteark'!H68-'kjøring-støtteark'!D68)*'Kostnader lønn, utstyr osv.'!$S$20/60*(-1)*Målinger!$F$3)</f>
        <v/>
      </c>
      <c r="V65" s="123" t="str">
        <f>IF(Målinger!AU65="","",(Målinger!AU65-Målinger!H65)*'Kostnader lønn, utstyr osv.'!$S$39*Målinger!$F$3*(-1))</f>
        <v/>
      </c>
      <c r="W65" s="122" t="str">
        <f>IF(Målinger!AT65="","",(Målinger!AT65-Målinger!G65)*'Kostnader lønn, utstyr osv.'!$S$34*(-1)*Målinger!$F$3)</f>
        <v/>
      </c>
      <c r="X65" s="120"/>
      <c r="Y65" s="120"/>
      <c r="Z65" s="121"/>
      <c r="AA65" s="123"/>
      <c r="AB65" s="122"/>
      <c r="AC65" s="120"/>
      <c r="AD65" s="120"/>
      <c r="AE65" s="121"/>
      <c r="AF65" s="123"/>
      <c r="AG65" s="122"/>
      <c r="AH65" s="120"/>
      <c r="AI65" s="120"/>
      <c r="AJ65" s="121"/>
      <c r="AK65" s="123"/>
      <c r="AL65" s="122"/>
      <c r="AM65" s="120"/>
      <c r="AN65" s="120"/>
      <c r="AO65" s="121"/>
      <c r="AP65" s="123"/>
      <c r="AQ65" s="122"/>
      <c r="AR65" s="120"/>
      <c r="AS65" s="120"/>
      <c r="AT65" s="121"/>
      <c r="AU65" s="123"/>
      <c r="AV65" s="122"/>
      <c r="AW65" s="120"/>
      <c r="AX65" s="120"/>
      <c r="AY65" s="121"/>
      <c r="AZ65" s="123"/>
      <c r="BA65" s="122"/>
      <c r="BB65" s="120"/>
      <c r="BC65" s="120"/>
      <c r="BD65" s="121"/>
      <c r="BE65" s="123"/>
      <c r="BF65" s="122"/>
      <c r="BG65" s="120"/>
      <c r="BH65" s="120"/>
      <c r="BI65" s="121"/>
      <c r="BJ65" s="123"/>
      <c r="BK65" s="122"/>
      <c r="BL65" s="120"/>
      <c r="BM65" s="120"/>
      <c r="BN65" s="121"/>
      <c r="BO65" s="123"/>
      <c r="BP65" s="122"/>
      <c r="BQ65" s="120"/>
      <c r="BR65" s="120"/>
      <c r="BS65" s="121"/>
      <c r="BT65" s="123"/>
      <c r="BU65" s="122"/>
      <c r="BV65" s="120"/>
      <c r="BW65" s="120"/>
      <c r="BX65" s="121"/>
      <c r="BY65" s="123"/>
      <c r="BZ65" s="122"/>
      <c r="CA65" s="120"/>
      <c r="CB65" s="120"/>
      <c r="CC65" s="121"/>
      <c r="CD65" s="123"/>
      <c r="CE65" s="122"/>
      <c r="CF65" s="120"/>
      <c r="CG65" s="120"/>
      <c r="CH65" s="121"/>
      <c r="CI65" s="123"/>
      <c r="CJ65" s="122"/>
      <c r="CK65" s="120"/>
      <c r="CL65" s="120"/>
      <c r="CM65" s="121"/>
      <c r="CN65" s="123"/>
      <c r="CO65" s="122"/>
      <c r="CP65" s="120"/>
      <c r="CQ65" s="120"/>
      <c r="CR65" s="121"/>
      <c r="CS65" s="123"/>
      <c r="CT65" s="122"/>
      <c r="CU65" s="120"/>
      <c r="CV65" s="120"/>
      <c r="CW65" s="121"/>
      <c r="CX65" s="123"/>
      <c r="CY65" s="122"/>
      <c r="CZ65" s="120"/>
      <c r="DA65" s="120"/>
      <c r="DB65" s="121"/>
      <c r="DC65" s="123"/>
      <c r="DD65" s="122"/>
      <c r="DE65" s="120"/>
      <c r="DF65" s="120"/>
      <c r="DG65" s="121"/>
      <c r="DH65" s="123"/>
      <c r="DI65" s="122"/>
      <c r="DJ65" s="120"/>
      <c r="DK65" s="120"/>
      <c r="DL65" s="121"/>
      <c r="DM65" s="123"/>
      <c r="DN65" s="122"/>
      <c r="DO65" s="120"/>
      <c r="DP65" s="120"/>
      <c r="DQ65" s="121"/>
      <c r="DR65" s="123"/>
      <c r="DS65" s="122"/>
      <c r="DT65" s="115">
        <f t="shared" si="0"/>
        <v>0</v>
      </c>
    </row>
    <row r="66" spans="1:124">
      <c r="A66" s="36" t="str">
        <f>IF(Brukerregistrering!C64="","",Brukerregistrering!C64)</f>
        <v/>
      </c>
      <c r="B66" s="22" t="str">
        <f>IF(Brukerregistrering!F64="","",Brukerregistrering!F64)</f>
        <v/>
      </c>
      <c r="C66" s="23" t="str">
        <f>IF(Brukerregistrering!H64="","",Brukerregistrering!H64)</f>
        <v/>
      </c>
      <c r="D66" s="120" t="str">
        <f>IF(Målinger!K66="","",(Målinger!K66-Målinger!$E66)*'Kostnader lønn, utstyr osv.'!$S$25*(-1))</f>
        <v/>
      </c>
      <c r="E66" s="120" t="str">
        <f>IF(AND(Målinger!L66="",Målinger!O66=""),"",(Målinger!L66+Målinger!O66-Målinger!F66)*'Kostnader lønn, utstyr osv.'!$S$20/60*(-1)*Målinger!$F$3)</f>
        <v/>
      </c>
      <c r="F66" s="121" t="str">
        <f>IF(Målinger!K66="","",('kjøring-støtteark'!E69-'kjøring-støtteark'!D69)*'Kostnader lønn, utstyr osv.'!$S$20/60*(-1)*Målinger!$F$3)</f>
        <v/>
      </c>
      <c r="G66" s="123" t="str">
        <f>IF(Målinger!N66="","",(Målinger!N66-Målinger!H66)*'Kostnader lønn, utstyr osv.'!$S$39*Målinger!$F$3*(-1))</f>
        <v/>
      </c>
      <c r="H66" s="122" t="str">
        <f>IF(Målinger!M66="","",(Målinger!M66-Målinger!G66)*'Kostnader lønn, utstyr osv.'!$S$34*(-1)*Målinger!$F$3)</f>
        <v/>
      </c>
      <c r="I66" s="120" t="str">
        <f>IF(Målinger!V66="","",(Målinger!V66-Målinger!$E66)*'Kostnader lønn, utstyr osv.'!$S$25*(-1))</f>
        <v/>
      </c>
      <c r="J66" s="120" t="str">
        <f>IF(AND(Målinger!W66="",Målinger!Z66=""),"",(Målinger!W66+Målinger!Z66-Målinger!F66)*'Kostnader lønn, utstyr osv.'!$S$20/60*(-1)*Målinger!$F$3)</f>
        <v/>
      </c>
      <c r="K66" s="121" t="str">
        <f>IF(Målinger!V66="","",('kjøring-støtteark'!F69-'kjøring-støtteark'!D69)*'Kostnader lønn, utstyr osv.'!$S$20/60*(-1)*Målinger!$F$3)</f>
        <v/>
      </c>
      <c r="L66" s="123" t="str">
        <f>IF(Målinger!Y66="","",(Målinger!Y66-Målinger!H66)*'Kostnader lønn, utstyr osv.'!$S$39*Målinger!$F$3*(-1))</f>
        <v/>
      </c>
      <c r="M66" s="122" t="str">
        <f>IF(Målinger!X66="","",(Målinger!X66-Målinger!G66)*'Kostnader lønn, utstyr osv.'!$S$34*(-1)*Målinger!$F$3)</f>
        <v/>
      </c>
      <c r="N66" s="120" t="str">
        <f>IF(Målinger!AG66="","",(Målinger!AG66-Målinger!$E66)*'Kostnader lønn, utstyr osv.'!$S$25*(-1))</f>
        <v/>
      </c>
      <c r="O66" s="120" t="str">
        <f>IF(AND(Målinger!AH66="",Målinger!AK66=""),"",(Målinger!AH66+Målinger!AK66-Målinger!F66)*'Kostnader lønn, utstyr osv.'!$S$20/60*(-1)*Målinger!$F$3)</f>
        <v/>
      </c>
      <c r="P66" s="121" t="str">
        <f>IF(Målinger!AG66="","",('kjøring-støtteark'!G69-'kjøring-støtteark'!D69)*'Kostnader lønn, utstyr osv.'!$S$20/60*(-1)*Målinger!$F$3)</f>
        <v/>
      </c>
      <c r="Q66" s="123" t="str">
        <f>IF(Målinger!AJ66="","",(Målinger!AJ66-Målinger!H66)*'Kostnader lønn, utstyr osv.'!$S$39*Målinger!$F$3*(-1))</f>
        <v/>
      </c>
      <c r="R66" s="122" t="str">
        <f>IF(Målinger!AI66="","",(Målinger!AI66-Målinger!G66)*'Kostnader lønn, utstyr osv.'!$S$34*(-1)*Målinger!$F$3)</f>
        <v/>
      </c>
      <c r="S66" s="120" t="str">
        <f>IF(Målinger!AR66="","",(Målinger!AR66-Målinger!$E66)*'Kostnader lønn, utstyr osv.'!$S$25*(-1))</f>
        <v/>
      </c>
      <c r="T66" s="120" t="str">
        <f>IF(AND(Målinger!AS66="",Målinger!AV66=""),"",(Målinger!AS66+Målinger!AV66-Målinger!F66)*'Kostnader lønn, utstyr osv.'!$S$20/60*(-1)*Målinger!$F$3)</f>
        <v/>
      </c>
      <c r="U66" s="121" t="str">
        <f>IF(Målinger!AR66="","",('kjøring-støtteark'!H69-'kjøring-støtteark'!D69)*'Kostnader lønn, utstyr osv.'!$S$20/60*(-1)*Målinger!$F$3)</f>
        <v/>
      </c>
      <c r="V66" s="123" t="str">
        <f>IF(Målinger!AU66="","",(Målinger!AU66-Målinger!H66)*'Kostnader lønn, utstyr osv.'!$S$39*Målinger!$F$3*(-1))</f>
        <v/>
      </c>
      <c r="W66" s="122" t="str">
        <f>IF(Målinger!AT66="","",(Målinger!AT66-Målinger!G66)*'Kostnader lønn, utstyr osv.'!$S$34*(-1)*Målinger!$F$3)</f>
        <v/>
      </c>
      <c r="X66" s="120"/>
      <c r="Y66" s="120"/>
      <c r="Z66" s="121"/>
      <c r="AA66" s="123"/>
      <c r="AB66" s="122"/>
      <c r="AC66" s="120"/>
      <c r="AD66" s="120"/>
      <c r="AE66" s="121"/>
      <c r="AF66" s="123"/>
      <c r="AG66" s="122"/>
      <c r="AH66" s="120"/>
      <c r="AI66" s="120"/>
      <c r="AJ66" s="121"/>
      <c r="AK66" s="123"/>
      <c r="AL66" s="122"/>
      <c r="AM66" s="120"/>
      <c r="AN66" s="120"/>
      <c r="AO66" s="121"/>
      <c r="AP66" s="123"/>
      <c r="AQ66" s="122"/>
      <c r="AR66" s="120"/>
      <c r="AS66" s="120"/>
      <c r="AT66" s="121"/>
      <c r="AU66" s="123"/>
      <c r="AV66" s="122"/>
      <c r="AW66" s="120"/>
      <c r="AX66" s="120"/>
      <c r="AY66" s="121"/>
      <c r="AZ66" s="123"/>
      <c r="BA66" s="122"/>
      <c r="BB66" s="120"/>
      <c r="BC66" s="120"/>
      <c r="BD66" s="121"/>
      <c r="BE66" s="123"/>
      <c r="BF66" s="122"/>
      <c r="BG66" s="120"/>
      <c r="BH66" s="120"/>
      <c r="BI66" s="121"/>
      <c r="BJ66" s="123"/>
      <c r="BK66" s="122"/>
      <c r="BL66" s="120"/>
      <c r="BM66" s="120"/>
      <c r="BN66" s="121"/>
      <c r="BO66" s="123"/>
      <c r="BP66" s="122"/>
      <c r="BQ66" s="120"/>
      <c r="BR66" s="120"/>
      <c r="BS66" s="121"/>
      <c r="BT66" s="123"/>
      <c r="BU66" s="122"/>
      <c r="BV66" s="120"/>
      <c r="BW66" s="120"/>
      <c r="BX66" s="121"/>
      <c r="BY66" s="123"/>
      <c r="BZ66" s="122"/>
      <c r="CA66" s="120"/>
      <c r="CB66" s="120"/>
      <c r="CC66" s="121"/>
      <c r="CD66" s="123"/>
      <c r="CE66" s="122"/>
      <c r="CF66" s="120"/>
      <c r="CG66" s="120"/>
      <c r="CH66" s="121"/>
      <c r="CI66" s="123"/>
      <c r="CJ66" s="122"/>
      <c r="CK66" s="120"/>
      <c r="CL66" s="120"/>
      <c r="CM66" s="121"/>
      <c r="CN66" s="123"/>
      <c r="CO66" s="122"/>
      <c r="CP66" s="120"/>
      <c r="CQ66" s="120"/>
      <c r="CR66" s="121"/>
      <c r="CS66" s="123"/>
      <c r="CT66" s="122"/>
      <c r="CU66" s="120"/>
      <c r="CV66" s="120"/>
      <c r="CW66" s="121"/>
      <c r="CX66" s="123"/>
      <c r="CY66" s="122"/>
      <c r="CZ66" s="120"/>
      <c r="DA66" s="120"/>
      <c r="DB66" s="121"/>
      <c r="DC66" s="123"/>
      <c r="DD66" s="122"/>
      <c r="DE66" s="120"/>
      <c r="DF66" s="120"/>
      <c r="DG66" s="121"/>
      <c r="DH66" s="123"/>
      <c r="DI66" s="122"/>
      <c r="DJ66" s="120"/>
      <c r="DK66" s="120"/>
      <c r="DL66" s="121"/>
      <c r="DM66" s="123"/>
      <c r="DN66" s="122"/>
      <c r="DO66" s="120"/>
      <c r="DP66" s="120"/>
      <c r="DQ66" s="121"/>
      <c r="DR66" s="123"/>
      <c r="DS66" s="122"/>
      <c r="DT66" s="115">
        <f t="shared" si="0"/>
        <v>0</v>
      </c>
    </row>
    <row r="67" spans="1:124">
      <c r="A67" s="36" t="str">
        <f>IF(Brukerregistrering!C65="","",Brukerregistrering!C65)</f>
        <v/>
      </c>
      <c r="B67" s="22" t="str">
        <f>IF(Brukerregistrering!F65="","",Brukerregistrering!F65)</f>
        <v/>
      </c>
      <c r="C67" s="23" t="str">
        <f>IF(Brukerregistrering!H65="","",Brukerregistrering!H65)</f>
        <v/>
      </c>
      <c r="D67" s="120" t="str">
        <f>IF(Målinger!K67="","",(Målinger!K67-Målinger!$E67)*'Kostnader lønn, utstyr osv.'!$S$25*(-1))</f>
        <v/>
      </c>
      <c r="E67" s="120" t="str">
        <f>IF(AND(Målinger!L67="",Målinger!O67=""),"",(Målinger!L67+Målinger!O67-Målinger!F67)*'Kostnader lønn, utstyr osv.'!$S$20/60*(-1)*Målinger!$F$3)</f>
        <v/>
      </c>
      <c r="F67" s="121" t="str">
        <f>IF(Målinger!K67="","",('kjøring-støtteark'!E70-'kjøring-støtteark'!D70)*'Kostnader lønn, utstyr osv.'!$S$20/60*(-1)*Målinger!$F$3)</f>
        <v/>
      </c>
      <c r="G67" s="123" t="str">
        <f>IF(Målinger!N67="","",(Målinger!N67-Målinger!H67)*'Kostnader lønn, utstyr osv.'!$S$39*Målinger!$F$3*(-1))</f>
        <v/>
      </c>
      <c r="H67" s="122" t="str">
        <f>IF(Målinger!M67="","",(Målinger!M67-Målinger!G67)*'Kostnader lønn, utstyr osv.'!$S$34*(-1)*Målinger!$F$3)</f>
        <v/>
      </c>
      <c r="I67" s="120" t="str">
        <f>IF(Målinger!V67="","",(Målinger!V67-Målinger!$E67)*'Kostnader lønn, utstyr osv.'!$S$25*(-1))</f>
        <v/>
      </c>
      <c r="J67" s="120" t="str">
        <f>IF(AND(Målinger!W67="",Målinger!Z67=""),"",(Målinger!W67+Målinger!Z67-Målinger!F67)*'Kostnader lønn, utstyr osv.'!$S$20/60*(-1)*Målinger!$F$3)</f>
        <v/>
      </c>
      <c r="K67" s="121" t="str">
        <f>IF(Målinger!V67="","",('kjøring-støtteark'!F70-'kjøring-støtteark'!D70)*'Kostnader lønn, utstyr osv.'!$S$20/60*(-1)*Målinger!$F$3)</f>
        <v/>
      </c>
      <c r="L67" s="123" t="str">
        <f>IF(Målinger!Y67="","",(Målinger!Y67-Målinger!H67)*'Kostnader lønn, utstyr osv.'!$S$39*Målinger!$F$3*(-1))</f>
        <v/>
      </c>
      <c r="M67" s="122" t="str">
        <f>IF(Målinger!X67="","",(Målinger!X67-Målinger!G67)*'Kostnader lønn, utstyr osv.'!$S$34*(-1)*Målinger!$F$3)</f>
        <v/>
      </c>
      <c r="N67" s="120" t="str">
        <f>IF(Målinger!AG67="","",(Målinger!AG67-Målinger!$E67)*'Kostnader lønn, utstyr osv.'!$S$25*(-1))</f>
        <v/>
      </c>
      <c r="O67" s="120" t="str">
        <f>IF(AND(Målinger!AH67="",Målinger!AK67=""),"",(Målinger!AH67+Målinger!AK67-Målinger!F67)*'Kostnader lønn, utstyr osv.'!$S$20/60*(-1)*Målinger!$F$3)</f>
        <v/>
      </c>
      <c r="P67" s="121" t="str">
        <f>IF(Målinger!AG67="","",('kjøring-støtteark'!G70-'kjøring-støtteark'!D70)*'Kostnader lønn, utstyr osv.'!$S$20/60*(-1)*Målinger!$F$3)</f>
        <v/>
      </c>
      <c r="Q67" s="123" t="str">
        <f>IF(Målinger!AJ67="","",(Målinger!AJ67-Målinger!H67)*'Kostnader lønn, utstyr osv.'!$S$39*Målinger!$F$3*(-1))</f>
        <v/>
      </c>
      <c r="R67" s="122" t="str">
        <f>IF(Målinger!AI67="","",(Målinger!AI67-Målinger!G67)*'Kostnader lønn, utstyr osv.'!$S$34*(-1)*Målinger!$F$3)</f>
        <v/>
      </c>
      <c r="S67" s="120" t="str">
        <f>IF(Målinger!AR67="","",(Målinger!AR67-Målinger!$E67)*'Kostnader lønn, utstyr osv.'!$S$25*(-1))</f>
        <v/>
      </c>
      <c r="T67" s="120" t="str">
        <f>IF(AND(Målinger!AS67="",Målinger!AV67=""),"",(Målinger!AS67+Målinger!AV67-Målinger!F67)*'Kostnader lønn, utstyr osv.'!$S$20/60*(-1)*Målinger!$F$3)</f>
        <v/>
      </c>
      <c r="U67" s="121" t="str">
        <f>IF(Målinger!AR67="","",('kjøring-støtteark'!H70-'kjøring-støtteark'!D70)*'Kostnader lønn, utstyr osv.'!$S$20/60*(-1)*Målinger!$F$3)</f>
        <v/>
      </c>
      <c r="V67" s="123" t="str">
        <f>IF(Målinger!AU67="","",(Målinger!AU67-Målinger!H67)*'Kostnader lønn, utstyr osv.'!$S$39*Målinger!$F$3*(-1))</f>
        <v/>
      </c>
      <c r="W67" s="122" t="str">
        <f>IF(Målinger!AT67="","",(Målinger!AT67-Målinger!G67)*'Kostnader lønn, utstyr osv.'!$S$34*(-1)*Målinger!$F$3)</f>
        <v/>
      </c>
      <c r="X67" s="120"/>
      <c r="Y67" s="120"/>
      <c r="Z67" s="121"/>
      <c r="AA67" s="123"/>
      <c r="AB67" s="122"/>
      <c r="AC67" s="120"/>
      <c r="AD67" s="120"/>
      <c r="AE67" s="121"/>
      <c r="AF67" s="123"/>
      <c r="AG67" s="122"/>
      <c r="AH67" s="120"/>
      <c r="AI67" s="120"/>
      <c r="AJ67" s="121"/>
      <c r="AK67" s="123"/>
      <c r="AL67" s="122"/>
      <c r="AM67" s="120"/>
      <c r="AN67" s="120"/>
      <c r="AO67" s="121"/>
      <c r="AP67" s="123"/>
      <c r="AQ67" s="122"/>
      <c r="AR67" s="120"/>
      <c r="AS67" s="120"/>
      <c r="AT67" s="121"/>
      <c r="AU67" s="123"/>
      <c r="AV67" s="122"/>
      <c r="AW67" s="120"/>
      <c r="AX67" s="120"/>
      <c r="AY67" s="121"/>
      <c r="AZ67" s="123"/>
      <c r="BA67" s="122"/>
      <c r="BB67" s="120"/>
      <c r="BC67" s="120"/>
      <c r="BD67" s="121"/>
      <c r="BE67" s="123"/>
      <c r="BF67" s="122"/>
      <c r="BG67" s="120"/>
      <c r="BH67" s="120"/>
      <c r="BI67" s="121"/>
      <c r="BJ67" s="123"/>
      <c r="BK67" s="122"/>
      <c r="BL67" s="120"/>
      <c r="BM67" s="120"/>
      <c r="BN67" s="121"/>
      <c r="BO67" s="123"/>
      <c r="BP67" s="122"/>
      <c r="BQ67" s="120"/>
      <c r="BR67" s="120"/>
      <c r="BS67" s="121"/>
      <c r="BT67" s="123"/>
      <c r="BU67" s="122"/>
      <c r="BV67" s="120"/>
      <c r="BW67" s="120"/>
      <c r="BX67" s="121"/>
      <c r="BY67" s="123"/>
      <c r="BZ67" s="122"/>
      <c r="CA67" s="120"/>
      <c r="CB67" s="120"/>
      <c r="CC67" s="121"/>
      <c r="CD67" s="123"/>
      <c r="CE67" s="122"/>
      <c r="CF67" s="120"/>
      <c r="CG67" s="120"/>
      <c r="CH67" s="121"/>
      <c r="CI67" s="123"/>
      <c r="CJ67" s="122"/>
      <c r="CK67" s="120"/>
      <c r="CL67" s="120"/>
      <c r="CM67" s="121"/>
      <c r="CN67" s="123"/>
      <c r="CO67" s="122"/>
      <c r="CP67" s="120"/>
      <c r="CQ67" s="120"/>
      <c r="CR67" s="121"/>
      <c r="CS67" s="123"/>
      <c r="CT67" s="122"/>
      <c r="CU67" s="120"/>
      <c r="CV67" s="120"/>
      <c r="CW67" s="121"/>
      <c r="CX67" s="123"/>
      <c r="CY67" s="122"/>
      <c r="CZ67" s="120"/>
      <c r="DA67" s="120"/>
      <c r="DB67" s="121"/>
      <c r="DC67" s="123"/>
      <c r="DD67" s="122"/>
      <c r="DE67" s="120"/>
      <c r="DF67" s="120"/>
      <c r="DG67" s="121"/>
      <c r="DH67" s="123"/>
      <c r="DI67" s="122"/>
      <c r="DJ67" s="120"/>
      <c r="DK67" s="120"/>
      <c r="DL67" s="121"/>
      <c r="DM67" s="123"/>
      <c r="DN67" s="122"/>
      <c r="DO67" s="120"/>
      <c r="DP67" s="120"/>
      <c r="DQ67" s="121"/>
      <c r="DR67" s="123"/>
      <c r="DS67" s="122"/>
      <c r="DT67" s="115">
        <f t="shared" si="0"/>
        <v>0</v>
      </c>
    </row>
    <row r="68" spans="1:124">
      <c r="A68" s="36" t="str">
        <f>IF(Brukerregistrering!C66="","",Brukerregistrering!C66)</f>
        <v/>
      </c>
      <c r="B68" s="22" t="str">
        <f>IF(Brukerregistrering!F66="","",Brukerregistrering!F66)</f>
        <v/>
      </c>
      <c r="C68" s="23" t="str">
        <f>IF(Brukerregistrering!H66="","",Brukerregistrering!H66)</f>
        <v/>
      </c>
      <c r="D68" s="120" t="str">
        <f>IF(Målinger!K68="","",(Målinger!K68-Målinger!$E68)*'Kostnader lønn, utstyr osv.'!$S$25*(-1))</f>
        <v/>
      </c>
      <c r="E68" s="120" t="str">
        <f>IF(AND(Målinger!L68="",Målinger!O68=""),"",(Målinger!L68+Målinger!O68-Målinger!F68)*'Kostnader lønn, utstyr osv.'!$S$20/60*(-1)*Målinger!$F$3)</f>
        <v/>
      </c>
      <c r="F68" s="121" t="str">
        <f>IF(Målinger!K68="","",('kjøring-støtteark'!E71-'kjøring-støtteark'!D71)*'Kostnader lønn, utstyr osv.'!$S$20/60*(-1)*Målinger!$F$3)</f>
        <v/>
      </c>
      <c r="G68" s="123" t="str">
        <f>IF(Målinger!N68="","",(Målinger!N68-Målinger!H68)*'Kostnader lønn, utstyr osv.'!$S$39*Målinger!$F$3*(-1))</f>
        <v/>
      </c>
      <c r="H68" s="122" t="str">
        <f>IF(Målinger!M68="","",(Målinger!M68-Målinger!G68)*'Kostnader lønn, utstyr osv.'!$S$34*(-1)*Målinger!$F$3)</f>
        <v/>
      </c>
      <c r="I68" s="120" t="str">
        <f>IF(Målinger!V68="","",(Målinger!V68-Målinger!$E68)*'Kostnader lønn, utstyr osv.'!$S$25*(-1))</f>
        <v/>
      </c>
      <c r="J68" s="120" t="str">
        <f>IF(AND(Målinger!W68="",Målinger!Z68=""),"",(Målinger!W68+Målinger!Z68-Målinger!F68)*'Kostnader lønn, utstyr osv.'!$S$20/60*(-1)*Målinger!$F$3)</f>
        <v/>
      </c>
      <c r="K68" s="121" t="str">
        <f>IF(Målinger!V68="","",('kjøring-støtteark'!F71-'kjøring-støtteark'!D71)*'Kostnader lønn, utstyr osv.'!$S$20/60*(-1)*Målinger!$F$3)</f>
        <v/>
      </c>
      <c r="L68" s="123" t="str">
        <f>IF(Målinger!Y68="","",(Målinger!Y68-Målinger!H68)*'Kostnader lønn, utstyr osv.'!$S$39*Målinger!$F$3*(-1))</f>
        <v/>
      </c>
      <c r="M68" s="122" t="str">
        <f>IF(Målinger!X68="","",(Målinger!X68-Målinger!G68)*'Kostnader lønn, utstyr osv.'!$S$34*(-1)*Målinger!$F$3)</f>
        <v/>
      </c>
      <c r="N68" s="120" t="str">
        <f>IF(Målinger!AG68="","",(Målinger!AG68-Målinger!$E68)*'Kostnader lønn, utstyr osv.'!$S$25*(-1))</f>
        <v/>
      </c>
      <c r="O68" s="120" t="str">
        <f>IF(AND(Målinger!AH68="",Målinger!AK68=""),"",(Målinger!AH68+Målinger!AK68-Målinger!F68)*'Kostnader lønn, utstyr osv.'!$S$20/60*(-1)*Målinger!$F$3)</f>
        <v/>
      </c>
      <c r="P68" s="121" t="str">
        <f>IF(Målinger!AG68="","",('kjøring-støtteark'!G71-'kjøring-støtteark'!D71)*'Kostnader lønn, utstyr osv.'!$S$20/60*(-1)*Målinger!$F$3)</f>
        <v/>
      </c>
      <c r="Q68" s="123" t="str">
        <f>IF(Målinger!AJ68="","",(Målinger!AJ68-Målinger!H68)*'Kostnader lønn, utstyr osv.'!$S$39*Målinger!$F$3*(-1))</f>
        <v/>
      </c>
      <c r="R68" s="122" t="str">
        <f>IF(Målinger!AI68="","",(Målinger!AI68-Målinger!G68)*'Kostnader lønn, utstyr osv.'!$S$34*(-1)*Målinger!$F$3)</f>
        <v/>
      </c>
      <c r="S68" s="120" t="str">
        <f>IF(Målinger!AR68="","",(Målinger!AR68-Målinger!$E68)*'Kostnader lønn, utstyr osv.'!$S$25*(-1))</f>
        <v/>
      </c>
      <c r="T68" s="120" t="str">
        <f>IF(AND(Målinger!AS68="",Målinger!AV68=""),"",(Målinger!AS68+Målinger!AV68-Målinger!F68)*'Kostnader lønn, utstyr osv.'!$S$20/60*(-1)*Målinger!$F$3)</f>
        <v/>
      </c>
      <c r="U68" s="121" t="str">
        <f>IF(Målinger!AR68="","",('kjøring-støtteark'!H71-'kjøring-støtteark'!D71)*'Kostnader lønn, utstyr osv.'!$S$20/60*(-1)*Målinger!$F$3)</f>
        <v/>
      </c>
      <c r="V68" s="123" t="str">
        <f>IF(Målinger!AU68="","",(Målinger!AU68-Målinger!H68)*'Kostnader lønn, utstyr osv.'!$S$39*Målinger!$F$3*(-1))</f>
        <v/>
      </c>
      <c r="W68" s="122" t="str">
        <f>IF(Målinger!AT68="","",(Målinger!AT68-Målinger!G68)*'Kostnader lønn, utstyr osv.'!$S$34*(-1)*Målinger!$F$3)</f>
        <v/>
      </c>
      <c r="X68" s="120"/>
      <c r="Y68" s="120"/>
      <c r="Z68" s="121"/>
      <c r="AA68" s="123"/>
      <c r="AB68" s="122"/>
      <c r="AC68" s="120"/>
      <c r="AD68" s="120"/>
      <c r="AE68" s="121"/>
      <c r="AF68" s="123"/>
      <c r="AG68" s="122"/>
      <c r="AH68" s="120"/>
      <c r="AI68" s="120"/>
      <c r="AJ68" s="121"/>
      <c r="AK68" s="123"/>
      <c r="AL68" s="122"/>
      <c r="AM68" s="120"/>
      <c r="AN68" s="120"/>
      <c r="AO68" s="121"/>
      <c r="AP68" s="123"/>
      <c r="AQ68" s="122"/>
      <c r="AR68" s="120"/>
      <c r="AS68" s="120"/>
      <c r="AT68" s="121"/>
      <c r="AU68" s="123"/>
      <c r="AV68" s="122"/>
      <c r="AW68" s="120"/>
      <c r="AX68" s="120"/>
      <c r="AY68" s="121"/>
      <c r="AZ68" s="123"/>
      <c r="BA68" s="122"/>
      <c r="BB68" s="120"/>
      <c r="BC68" s="120"/>
      <c r="BD68" s="121"/>
      <c r="BE68" s="123"/>
      <c r="BF68" s="122"/>
      <c r="BG68" s="120"/>
      <c r="BH68" s="120"/>
      <c r="BI68" s="121"/>
      <c r="BJ68" s="123"/>
      <c r="BK68" s="122"/>
      <c r="BL68" s="120"/>
      <c r="BM68" s="120"/>
      <c r="BN68" s="121"/>
      <c r="BO68" s="123"/>
      <c r="BP68" s="122"/>
      <c r="BQ68" s="120"/>
      <c r="BR68" s="120"/>
      <c r="BS68" s="121"/>
      <c r="BT68" s="123"/>
      <c r="BU68" s="122"/>
      <c r="BV68" s="120"/>
      <c r="BW68" s="120"/>
      <c r="BX68" s="121"/>
      <c r="BY68" s="123"/>
      <c r="BZ68" s="122"/>
      <c r="CA68" s="120"/>
      <c r="CB68" s="120"/>
      <c r="CC68" s="121"/>
      <c r="CD68" s="123"/>
      <c r="CE68" s="122"/>
      <c r="CF68" s="120"/>
      <c r="CG68" s="120"/>
      <c r="CH68" s="121"/>
      <c r="CI68" s="123"/>
      <c r="CJ68" s="122"/>
      <c r="CK68" s="120"/>
      <c r="CL68" s="120"/>
      <c r="CM68" s="121"/>
      <c r="CN68" s="123"/>
      <c r="CO68" s="122"/>
      <c r="CP68" s="120"/>
      <c r="CQ68" s="120"/>
      <c r="CR68" s="121"/>
      <c r="CS68" s="123"/>
      <c r="CT68" s="122"/>
      <c r="CU68" s="120"/>
      <c r="CV68" s="120"/>
      <c r="CW68" s="121"/>
      <c r="CX68" s="123"/>
      <c r="CY68" s="122"/>
      <c r="CZ68" s="120"/>
      <c r="DA68" s="120"/>
      <c r="DB68" s="121"/>
      <c r="DC68" s="123"/>
      <c r="DD68" s="122"/>
      <c r="DE68" s="120"/>
      <c r="DF68" s="120"/>
      <c r="DG68" s="121"/>
      <c r="DH68" s="123"/>
      <c r="DI68" s="122"/>
      <c r="DJ68" s="120"/>
      <c r="DK68" s="120"/>
      <c r="DL68" s="121"/>
      <c r="DM68" s="123"/>
      <c r="DN68" s="122"/>
      <c r="DO68" s="120"/>
      <c r="DP68" s="120"/>
      <c r="DQ68" s="121"/>
      <c r="DR68" s="123"/>
      <c r="DS68" s="122"/>
      <c r="DT68" s="115">
        <f t="shared" si="0"/>
        <v>0</v>
      </c>
    </row>
    <row r="69" spans="1:124">
      <c r="A69" s="36" t="str">
        <f>IF(Brukerregistrering!C67="","",Brukerregistrering!C67)</f>
        <v/>
      </c>
      <c r="B69" s="22" t="str">
        <f>IF(Brukerregistrering!F67="","",Brukerregistrering!F67)</f>
        <v/>
      </c>
      <c r="C69" s="23" t="str">
        <f>IF(Brukerregistrering!H67="","",Brukerregistrering!H67)</f>
        <v/>
      </c>
      <c r="D69" s="120" t="str">
        <f>IF(Målinger!K69="","",(Målinger!K69-Målinger!$E69)*'Kostnader lønn, utstyr osv.'!$S$25*(-1))</f>
        <v/>
      </c>
      <c r="E69" s="120" t="str">
        <f>IF(AND(Målinger!L69="",Målinger!O69=""),"",(Målinger!L69+Målinger!O69-Målinger!F69)*'Kostnader lønn, utstyr osv.'!$S$20/60*(-1)*Målinger!$F$3)</f>
        <v/>
      </c>
      <c r="F69" s="121" t="str">
        <f>IF(Målinger!K69="","",('kjøring-støtteark'!E72-'kjøring-støtteark'!D72)*'Kostnader lønn, utstyr osv.'!$S$20/60*(-1)*Målinger!$F$3)</f>
        <v/>
      </c>
      <c r="G69" s="123" t="str">
        <f>IF(Målinger!N69="","",(Målinger!N69-Målinger!H69)*'Kostnader lønn, utstyr osv.'!$S$39*Målinger!$F$3*(-1))</f>
        <v/>
      </c>
      <c r="H69" s="122" t="str">
        <f>IF(Målinger!M69="","",(Målinger!M69-Målinger!G69)*'Kostnader lønn, utstyr osv.'!$S$34*(-1)*Målinger!$F$3)</f>
        <v/>
      </c>
      <c r="I69" s="120" t="str">
        <f>IF(Målinger!V69="","",(Målinger!V69-Målinger!$E69)*'Kostnader lønn, utstyr osv.'!$S$25*(-1))</f>
        <v/>
      </c>
      <c r="J69" s="120" t="str">
        <f>IF(AND(Målinger!W69="",Målinger!Z69=""),"",(Målinger!W69+Målinger!Z69-Målinger!F69)*'Kostnader lønn, utstyr osv.'!$S$20/60*(-1)*Målinger!$F$3)</f>
        <v/>
      </c>
      <c r="K69" s="121" t="str">
        <f>IF(Målinger!V69="","",('kjøring-støtteark'!F72-'kjøring-støtteark'!D72)*'Kostnader lønn, utstyr osv.'!$S$20/60*(-1)*Målinger!$F$3)</f>
        <v/>
      </c>
      <c r="L69" s="123" t="str">
        <f>IF(Målinger!Y69="","",(Målinger!Y69-Målinger!H69)*'Kostnader lønn, utstyr osv.'!$S$39*Målinger!$F$3*(-1))</f>
        <v/>
      </c>
      <c r="M69" s="122" t="str">
        <f>IF(Målinger!X69="","",(Målinger!X69-Målinger!G69)*'Kostnader lønn, utstyr osv.'!$S$34*(-1)*Målinger!$F$3)</f>
        <v/>
      </c>
      <c r="N69" s="120" t="str">
        <f>IF(Målinger!AG69="","",(Målinger!AG69-Målinger!$E69)*'Kostnader lønn, utstyr osv.'!$S$25*(-1))</f>
        <v/>
      </c>
      <c r="O69" s="120" t="str">
        <f>IF(AND(Målinger!AH69="",Målinger!AK69=""),"",(Målinger!AH69+Målinger!AK69-Målinger!F69)*'Kostnader lønn, utstyr osv.'!$S$20/60*(-1)*Målinger!$F$3)</f>
        <v/>
      </c>
      <c r="P69" s="121" t="str">
        <f>IF(Målinger!AG69="","",('kjøring-støtteark'!G72-'kjøring-støtteark'!D72)*'Kostnader lønn, utstyr osv.'!$S$20/60*(-1)*Målinger!$F$3)</f>
        <v/>
      </c>
      <c r="Q69" s="123" t="str">
        <f>IF(Målinger!AJ69="","",(Målinger!AJ69-Målinger!H69)*'Kostnader lønn, utstyr osv.'!$S$39*Målinger!$F$3*(-1))</f>
        <v/>
      </c>
      <c r="R69" s="122" t="str">
        <f>IF(Målinger!AI69="","",(Målinger!AI69-Målinger!G69)*'Kostnader lønn, utstyr osv.'!$S$34*(-1)*Målinger!$F$3)</f>
        <v/>
      </c>
      <c r="S69" s="120" t="str">
        <f>IF(Målinger!AR69="","",(Målinger!AR69-Målinger!$E69)*'Kostnader lønn, utstyr osv.'!$S$25*(-1))</f>
        <v/>
      </c>
      <c r="T69" s="120" t="str">
        <f>IF(AND(Målinger!AS69="",Målinger!AV69=""),"",(Målinger!AS69+Målinger!AV69-Målinger!F69)*'Kostnader lønn, utstyr osv.'!$S$20/60*(-1)*Målinger!$F$3)</f>
        <v/>
      </c>
      <c r="U69" s="121" t="str">
        <f>IF(Målinger!AR69="","",('kjøring-støtteark'!H72-'kjøring-støtteark'!D72)*'Kostnader lønn, utstyr osv.'!$S$20/60*(-1)*Målinger!$F$3)</f>
        <v/>
      </c>
      <c r="V69" s="123" t="str">
        <f>IF(Målinger!AU69="","",(Målinger!AU69-Målinger!H69)*'Kostnader lønn, utstyr osv.'!$S$39*Målinger!$F$3*(-1))</f>
        <v/>
      </c>
      <c r="W69" s="122" t="str">
        <f>IF(Målinger!AT69="","",(Målinger!AT69-Målinger!G69)*'Kostnader lønn, utstyr osv.'!$S$34*(-1)*Målinger!$F$3)</f>
        <v/>
      </c>
      <c r="X69" s="120"/>
      <c r="Y69" s="120"/>
      <c r="Z69" s="121"/>
      <c r="AA69" s="123"/>
      <c r="AB69" s="122"/>
      <c r="AC69" s="120"/>
      <c r="AD69" s="120"/>
      <c r="AE69" s="121"/>
      <c r="AF69" s="123"/>
      <c r="AG69" s="122"/>
      <c r="AH69" s="120"/>
      <c r="AI69" s="120"/>
      <c r="AJ69" s="121"/>
      <c r="AK69" s="123"/>
      <c r="AL69" s="122"/>
      <c r="AM69" s="120"/>
      <c r="AN69" s="120"/>
      <c r="AO69" s="121"/>
      <c r="AP69" s="123"/>
      <c r="AQ69" s="122"/>
      <c r="AR69" s="120"/>
      <c r="AS69" s="120"/>
      <c r="AT69" s="121"/>
      <c r="AU69" s="123"/>
      <c r="AV69" s="122"/>
      <c r="AW69" s="120"/>
      <c r="AX69" s="120"/>
      <c r="AY69" s="121"/>
      <c r="AZ69" s="123"/>
      <c r="BA69" s="122"/>
      <c r="BB69" s="120"/>
      <c r="BC69" s="120"/>
      <c r="BD69" s="121"/>
      <c r="BE69" s="123"/>
      <c r="BF69" s="122"/>
      <c r="BG69" s="120"/>
      <c r="BH69" s="120"/>
      <c r="BI69" s="121"/>
      <c r="BJ69" s="123"/>
      <c r="BK69" s="122"/>
      <c r="BL69" s="120"/>
      <c r="BM69" s="120"/>
      <c r="BN69" s="121"/>
      <c r="BO69" s="123"/>
      <c r="BP69" s="122"/>
      <c r="BQ69" s="120"/>
      <c r="BR69" s="120"/>
      <c r="BS69" s="121"/>
      <c r="BT69" s="123"/>
      <c r="BU69" s="122"/>
      <c r="BV69" s="120"/>
      <c r="BW69" s="120"/>
      <c r="BX69" s="121"/>
      <c r="BY69" s="123"/>
      <c r="BZ69" s="122"/>
      <c r="CA69" s="120"/>
      <c r="CB69" s="120"/>
      <c r="CC69" s="121"/>
      <c r="CD69" s="123"/>
      <c r="CE69" s="122"/>
      <c r="CF69" s="120"/>
      <c r="CG69" s="120"/>
      <c r="CH69" s="121"/>
      <c r="CI69" s="123"/>
      <c r="CJ69" s="122"/>
      <c r="CK69" s="120"/>
      <c r="CL69" s="120"/>
      <c r="CM69" s="121"/>
      <c r="CN69" s="123"/>
      <c r="CO69" s="122"/>
      <c r="CP69" s="120"/>
      <c r="CQ69" s="120"/>
      <c r="CR69" s="121"/>
      <c r="CS69" s="123"/>
      <c r="CT69" s="122"/>
      <c r="CU69" s="120"/>
      <c r="CV69" s="120"/>
      <c r="CW69" s="121"/>
      <c r="CX69" s="123"/>
      <c r="CY69" s="122"/>
      <c r="CZ69" s="120"/>
      <c r="DA69" s="120"/>
      <c r="DB69" s="121"/>
      <c r="DC69" s="123"/>
      <c r="DD69" s="122"/>
      <c r="DE69" s="120"/>
      <c r="DF69" s="120"/>
      <c r="DG69" s="121"/>
      <c r="DH69" s="123"/>
      <c r="DI69" s="122"/>
      <c r="DJ69" s="120"/>
      <c r="DK69" s="120"/>
      <c r="DL69" s="121"/>
      <c r="DM69" s="123"/>
      <c r="DN69" s="122"/>
      <c r="DO69" s="120"/>
      <c r="DP69" s="120"/>
      <c r="DQ69" s="121"/>
      <c r="DR69" s="123"/>
      <c r="DS69" s="122"/>
      <c r="DT69" s="115">
        <f t="shared" si="0"/>
        <v>0</v>
      </c>
    </row>
    <row r="70" spans="1:124">
      <c r="A70" s="36" t="str">
        <f>IF(Brukerregistrering!C68="","",Brukerregistrering!C68)</f>
        <v/>
      </c>
      <c r="B70" s="22" t="str">
        <f>IF(Brukerregistrering!F68="","",Brukerregistrering!F68)</f>
        <v/>
      </c>
      <c r="C70" s="23" t="str">
        <f>IF(Brukerregistrering!H68="","",Brukerregistrering!H68)</f>
        <v/>
      </c>
      <c r="D70" s="120" t="str">
        <f>IF(Målinger!K70="","",(Målinger!K70-Målinger!$E70)*'Kostnader lønn, utstyr osv.'!$S$25*(-1))</f>
        <v/>
      </c>
      <c r="E70" s="120" t="str">
        <f>IF(AND(Målinger!L70="",Målinger!O70=""),"",(Målinger!L70+Målinger!O70-Målinger!F70)*'Kostnader lønn, utstyr osv.'!$S$20/60*(-1)*Målinger!$F$3)</f>
        <v/>
      </c>
      <c r="F70" s="121" t="str">
        <f>IF(Målinger!K70="","",('kjøring-støtteark'!E73-'kjøring-støtteark'!D73)*'Kostnader lønn, utstyr osv.'!$S$20/60*(-1)*Målinger!$F$3)</f>
        <v/>
      </c>
      <c r="G70" s="123" t="str">
        <f>IF(Målinger!N70="","",(Målinger!N70-Målinger!H70)*'Kostnader lønn, utstyr osv.'!$S$39*Målinger!$F$3*(-1))</f>
        <v/>
      </c>
      <c r="H70" s="122" t="str">
        <f>IF(Målinger!M70="","",(Målinger!M70-Målinger!G70)*'Kostnader lønn, utstyr osv.'!$S$34*(-1)*Målinger!$F$3)</f>
        <v/>
      </c>
      <c r="I70" s="120" t="str">
        <f>IF(Målinger!V70="","",(Målinger!V70-Målinger!$E70)*'Kostnader lønn, utstyr osv.'!$S$25*(-1))</f>
        <v/>
      </c>
      <c r="J70" s="120" t="str">
        <f>IF(AND(Målinger!W70="",Målinger!Z70=""),"",(Målinger!W70+Målinger!Z70-Målinger!F70)*'Kostnader lønn, utstyr osv.'!$S$20/60*(-1)*Målinger!$F$3)</f>
        <v/>
      </c>
      <c r="K70" s="121" t="str">
        <f>IF(Målinger!V70="","",('kjøring-støtteark'!F73-'kjøring-støtteark'!D73)*'Kostnader lønn, utstyr osv.'!$S$20/60*(-1)*Målinger!$F$3)</f>
        <v/>
      </c>
      <c r="L70" s="123" t="str">
        <f>IF(Målinger!Y70="","",(Målinger!Y70-Målinger!H70)*'Kostnader lønn, utstyr osv.'!$S$39*Målinger!$F$3*(-1))</f>
        <v/>
      </c>
      <c r="M70" s="122" t="str">
        <f>IF(Målinger!X70="","",(Målinger!X70-Målinger!G70)*'Kostnader lønn, utstyr osv.'!$S$34*(-1)*Målinger!$F$3)</f>
        <v/>
      </c>
      <c r="N70" s="120" t="str">
        <f>IF(Målinger!AG70="","",(Målinger!AG70-Målinger!$E70)*'Kostnader lønn, utstyr osv.'!$S$25*(-1))</f>
        <v/>
      </c>
      <c r="O70" s="120" t="str">
        <f>IF(AND(Målinger!AH70="",Målinger!AK70=""),"",(Målinger!AH70+Målinger!AK70-Målinger!F70)*'Kostnader lønn, utstyr osv.'!$S$20/60*(-1)*Målinger!$F$3)</f>
        <v/>
      </c>
      <c r="P70" s="121" t="str">
        <f>IF(Målinger!AG70="","",('kjøring-støtteark'!G73-'kjøring-støtteark'!D73)*'Kostnader lønn, utstyr osv.'!$S$20/60*(-1)*Målinger!$F$3)</f>
        <v/>
      </c>
      <c r="Q70" s="123" t="str">
        <f>IF(Målinger!AJ70="","",(Målinger!AJ70-Målinger!H70)*'Kostnader lønn, utstyr osv.'!$S$39*Målinger!$F$3*(-1))</f>
        <v/>
      </c>
      <c r="R70" s="122" t="str">
        <f>IF(Målinger!AI70="","",(Målinger!AI70-Målinger!G70)*'Kostnader lønn, utstyr osv.'!$S$34*(-1)*Målinger!$F$3)</f>
        <v/>
      </c>
      <c r="S70" s="120" t="str">
        <f>IF(Målinger!AR70="","",(Målinger!AR70-Målinger!$E70)*'Kostnader lønn, utstyr osv.'!$S$25*(-1))</f>
        <v/>
      </c>
      <c r="T70" s="120" t="str">
        <f>IF(AND(Målinger!AS70="",Målinger!AV70=""),"",(Målinger!AS70+Målinger!AV70-Målinger!F70)*'Kostnader lønn, utstyr osv.'!$S$20/60*(-1)*Målinger!$F$3)</f>
        <v/>
      </c>
      <c r="U70" s="121" t="str">
        <f>IF(Målinger!AR70="","",('kjøring-støtteark'!H73-'kjøring-støtteark'!D73)*'Kostnader lønn, utstyr osv.'!$S$20/60*(-1)*Målinger!$F$3)</f>
        <v/>
      </c>
      <c r="V70" s="123" t="str">
        <f>IF(Målinger!AU70="","",(Målinger!AU70-Målinger!H70)*'Kostnader lønn, utstyr osv.'!$S$39*Målinger!$F$3*(-1))</f>
        <v/>
      </c>
      <c r="W70" s="122" t="str">
        <f>IF(Målinger!AT70="","",(Målinger!AT70-Målinger!G70)*'Kostnader lønn, utstyr osv.'!$S$34*(-1)*Målinger!$F$3)</f>
        <v/>
      </c>
      <c r="X70" s="120"/>
      <c r="Y70" s="120"/>
      <c r="Z70" s="121"/>
      <c r="AA70" s="123"/>
      <c r="AB70" s="122"/>
      <c r="AC70" s="120"/>
      <c r="AD70" s="120"/>
      <c r="AE70" s="121"/>
      <c r="AF70" s="123"/>
      <c r="AG70" s="122"/>
      <c r="AH70" s="120"/>
      <c r="AI70" s="120"/>
      <c r="AJ70" s="121"/>
      <c r="AK70" s="123"/>
      <c r="AL70" s="122"/>
      <c r="AM70" s="120"/>
      <c r="AN70" s="120"/>
      <c r="AO70" s="121"/>
      <c r="AP70" s="123"/>
      <c r="AQ70" s="122"/>
      <c r="AR70" s="120"/>
      <c r="AS70" s="120"/>
      <c r="AT70" s="121"/>
      <c r="AU70" s="123"/>
      <c r="AV70" s="122"/>
      <c r="AW70" s="120"/>
      <c r="AX70" s="120"/>
      <c r="AY70" s="121"/>
      <c r="AZ70" s="123"/>
      <c r="BA70" s="122"/>
      <c r="BB70" s="120"/>
      <c r="BC70" s="120"/>
      <c r="BD70" s="121"/>
      <c r="BE70" s="123"/>
      <c r="BF70" s="122"/>
      <c r="BG70" s="120"/>
      <c r="BH70" s="120"/>
      <c r="BI70" s="121"/>
      <c r="BJ70" s="123"/>
      <c r="BK70" s="122"/>
      <c r="BL70" s="120"/>
      <c r="BM70" s="120"/>
      <c r="BN70" s="121"/>
      <c r="BO70" s="123"/>
      <c r="BP70" s="122"/>
      <c r="BQ70" s="120"/>
      <c r="BR70" s="120"/>
      <c r="BS70" s="121"/>
      <c r="BT70" s="123"/>
      <c r="BU70" s="122"/>
      <c r="BV70" s="120"/>
      <c r="BW70" s="120"/>
      <c r="BX70" s="121"/>
      <c r="BY70" s="123"/>
      <c r="BZ70" s="122"/>
      <c r="CA70" s="120"/>
      <c r="CB70" s="120"/>
      <c r="CC70" s="121"/>
      <c r="CD70" s="123"/>
      <c r="CE70" s="122"/>
      <c r="CF70" s="120"/>
      <c r="CG70" s="120"/>
      <c r="CH70" s="121"/>
      <c r="CI70" s="123"/>
      <c r="CJ70" s="122"/>
      <c r="CK70" s="120"/>
      <c r="CL70" s="120"/>
      <c r="CM70" s="121"/>
      <c r="CN70" s="123"/>
      <c r="CO70" s="122"/>
      <c r="CP70" s="120"/>
      <c r="CQ70" s="120"/>
      <c r="CR70" s="121"/>
      <c r="CS70" s="123"/>
      <c r="CT70" s="122"/>
      <c r="CU70" s="120"/>
      <c r="CV70" s="120"/>
      <c r="CW70" s="121"/>
      <c r="CX70" s="123"/>
      <c r="CY70" s="122"/>
      <c r="CZ70" s="120"/>
      <c r="DA70" s="120"/>
      <c r="DB70" s="121"/>
      <c r="DC70" s="123"/>
      <c r="DD70" s="122"/>
      <c r="DE70" s="120"/>
      <c r="DF70" s="120"/>
      <c r="DG70" s="121"/>
      <c r="DH70" s="123"/>
      <c r="DI70" s="122"/>
      <c r="DJ70" s="120"/>
      <c r="DK70" s="120"/>
      <c r="DL70" s="121"/>
      <c r="DM70" s="123"/>
      <c r="DN70" s="122"/>
      <c r="DO70" s="120"/>
      <c r="DP70" s="120"/>
      <c r="DQ70" s="121"/>
      <c r="DR70" s="123"/>
      <c r="DS70" s="122"/>
      <c r="DT70" s="115">
        <f t="shared" si="0"/>
        <v>0</v>
      </c>
    </row>
    <row r="71" spans="1:124">
      <c r="A71" s="36" t="str">
        <f>IF(Brukerregistrering!C69="","",Brukerregistrering!C69)</f>
        <v/>
      </c>
      <c r="B71" s="22" t="str">
        <f>IF(Brukerregistrering!F69="","",Brukerregistrering!F69)</f>
        <v/>
      </c>
      <c r="C71" s="23" t="str">
        <f>IF(Brukerregistrering!H69="","",Brukerregistrering!H69)</f>
        <v/>
      </c>
      <c r="D71" s="120" t="str">
        <f>IF(Målinger!K71="","",(Målinger!K71-Målinger!$E71)*'Kostnader lønn, utstyr osv.'!$S$25*(-1))</f>
        <v/>
      </c>
      <c r="E71" s="120" t="str">
        <f>IF(AND(Målinger!L71="",Målinger!O71=""),"",(Målinger!L71+Målinger!O71-Målinger!F71)*'Kostnader lønn, utstyr osv.'!$S$20/60*(-1)*Målinger!$F$3)</f>
        <v/>
      </c>
      <c r="F71" s="121" t="str">
        <f>IF(Målinger!K71="","",('kjøring-støtteark'!E74-'kjøring-støtteark'!D74)*'Kostnader lønn, utstyr osv.'!$S$20/60*(-1)*Målinger!$F$3)</f>
        <v/>
      </c>
      <c r="G71" s="123" t="str">
        <f>IF(Målinger!N71="","",(Målinger!N71-Målinger!H71)*'Kostnader lønn, utstyr osv.'!$S$39*Målinger!$F$3*(-1))</f>
        <v/>
      </c>
      <c r="H71" s="122" t="str">
        <f>IF(Målinger!M71="","",(Målinger!M71-Målinger!G71)*'Kostnader lønn, utstyr osv.'!$S$34*(-1)*Målinger!$F$3)</f>
        <v/>
      </c>
      <c r="I71" s="120" t="str">
        <f>IF(Målinger!V71="","",(Målinger!V71-Målinger!$E71)*'Kostnader lønn, utstyr osv.'!$S$25*(-1))</f>
        <v/>
      </c>
      <c r="J71" s="120" t="str">
        <f>IF(AND(Målinger!W71="",Målinger!Z71=""),"",(Målinger!W71+Målinger!Z71-Målinger!F71)*'Kostnader lønn, utstyr osv.'!$S$20/60*(-1)*Målinger!$F$3)</f>
        <v/>
      </c>
      <c r="K71" s="121" t="str">
        <f>IF(Målinger!V71="","",('kjøring-støtteark'!F74-'kjøring-støtteark'!D74)*'Kostnader lønn, utstyr osv.'!$S$20/60*(-1)*Målinger!$F$3)</f>
        <v/>
      </c>
      <c r="L71" s="123" t="str">
        <f>IF(Målinger!Y71="","",(Målinger!Y71-Målinger!H71)*'Kostnader lønn, utstyr osv.'!$S$39*Målinger!$F$3*(-1))</f>
        <v/>
      </c>
      <c r="M71" s="122" t="str">
        <f>IF(Målinger!X71="","",(Målinger!X71-Målinger!G71)*'Kostnader lønn, utstyr osv.'!$S$34*(-1)*Målinger!$F$3)</f>
        <v/>
      </c>
      <c r="N71" s="120" t="str">
        <f>IF(Målinger!AG71="","",(Målinger!AG71-Målinger!$E71)*'Kostnader lønn, utstyr osv.'!$S$25*(-1))</f>
        <v/>
      </c>
      <c r="O71" s="120" t="str">
        <f>IF(AND(Målinger!AH71="",Målinger!AK71=""),"",(Målinger!AH71+Målinger!AK71-Målinger!F71)*'Kostnader lønn, utstyr osv.'!$S$20/60*(-1)*Målinger!$F$3)</f>
        <v/>
      </c>
      <c r="P71" s="121" t="str">
        <f>IF(Målinger!AG71="","",('kjøring-støtteark'!G74-'kjøring-støtteark'!D74)*'Kostnader lønn, utstyr osv.'!$S$20/60*(-1)*Målinger!$F$3)</f>
        <v/>
      </c>
      <c r="Q71" s="123" t="str">
        <f>IF(Målinger!AJ71="","",(Målinger!AJ71-Målinger!H71)*'Kostnader lønn, utstyr osv.'!$S$39*Målinger!$F$3*(-1))</f>
        <v/>
      </c>
      <c r="R71" s="122" t="str">
        <f>IF(Målinger!AI71="","",(Målinger!AI71-Målinger!G71)*'Kostnader lønn, utstyr osv.'!$S$34*(-1)*Målinger!$F$3)</f>
        <v/>
      </c>
      <c r="S71" s="120" t="str">
        <f>IF(Målinger!AR71="","",(Målinger!AR71-Målinger!$E71)*'Kostnader lønn, utstyr osv.'!$S$25*(-1))</f>
        <v/>
      </c>
      <c r="T71" s="120" t="str">
        <f>IF(AND(Målinger!AS71="",Målinger!AV71=""),"",(Målinger!AS71+Målinger!AV71-Målinger!F71)*'Kostnader lønn, utstyr osv.'!$S$20/60*(-1)*Målinger!$F$3)</f>
        <v/>
      </c>
      <c r="U71" s="121" t="str">
        <f>IF(Målinger!AR71="","",('kjøring-støtteark'!H74-'kjøring-støtteark'!D74)*'Kostnader lønn, utstyr osv.'!$S$20/60*(-1)*Målinger!$F$3)</f>
        <v/>
      </c>
      <c r="V71" s="123" t="str">
        <f>IF(Målinger!AU71="","",(Målinger!AU71-Målinger!H71)*'Kostnader lønn, utstyr osv.'!$S$39*Målinger!$F$3*(-1))</f>
        <v/>
      </c>
      <c r="W71" s="122" t="str">
        <f>IF(Målinger!AT71="","",(Målinger!AT71-Målinger!G71)*'Kostnader lønn, utstyr osv.'!$S$34*(-1)*Målinger!$F$3)</f>
        <v/>
      </c>
      <c r="X71" s="120"/>
      <c r="Y71" s="120"/>
      <c r="Z71" s="121"/>
      <c r="AA71" s="123"/>
      <c r="AB71" s="122"/>
      <c r="AC71" s="120"/>
      <c r="AD71" s="120"/>
      <c r="AE71" s="121"/>
      <c r="AF71" s="123"/>
      <c r="AG71" s="122"/>
      <c r="AH71" s="120"/>
      <c r="AI71" s="120"/>
      <c r="AJ71" s="121"/>
      <c r="AK71" s="123"/>
      <c r="AL71" s="122"/>
      <c r="AM71" s="120"/>
      <c r="AN71" s="120"/>
      <c r="AO71" s="121"/>
      <c r="AP71" s="123"/>
      <c r="AQ71" s="122"/>
      <c r="AR71" s="120"/>
      <c r="AS71" s="120"/>
      <c r="AT71" s="121"/>
      <c r="AU71" s="123"/>
      <c r="AV71" s="122"/>
      <c r="AW71" s="120"/>
      <c r="AX71" s="120"/>
      <c r="AY71" s="121"/>
      <c r="AZ71" s="123"/>
      <c r="BA71" s="122"/>
      <c r="BB71" s="120"/>
      <c r="BC71" s="120"/>
      <c r="BD71" s="121"/>
      <c r="BE71" s="123"/>
      <c r="BF71" s="122"/>
      <c r="BG71" s="120"/>
      <c r="BH71" s="120"/>
      <c r="BI71" s="121"/>
      <c r="BJ71" s="123"/>
      <c r="BK71" s="122"/>
      <c r="BL71" s="120"/>
      <c r="BM71" s="120"/>
      <c r="BN71" s="121"/>
      <c r="BO71" s="123"/>
      <c r="BP71" s="122"/>
      <c r="BQ71" s="120"/>
      <c r="BR71" s="120"/>
      <c r="BS71" s="121"/>
      <c r="BT71" s="123"/>
      <c r="BU71" s="122"/>
      <c r="BV71" s="120"/>
      <c r="BW71" s="120"/>
      <c r="BX71" s="121"/>
      <c r="BY71" s="123"/>
      <c r="BZ71" s="122"/>
      <c r="CA71" s="120"/>
      <c r="CB71" s="120"/>
      <c r="CC71" s="121"/>
      <c r="CD71" s="123"/>
      <c r="CE71" s="122"/>
      <c r="CF71" s="120"/>
      <c r="CG71" s="120"/>
      <c r="CH71" s="121"/>
      <c r="CI71" s="123"/>
      <c r="CJ71" s="122"/>
      <c r="CK71" s="120"/>
      <c r="CL71" s="120"/>
      <c r="CM71" s="121"/>
      <c r="CN71" s="123"/>
      <c r="CO71" s="122"/>
      <c r="CP71" s="120"/>
      <c r="CQ71" s="120"/>
      <c r="CR71" s="121"/>
      <c r="CS71" s="123"/>
      <c r="CT71" s="122"/>
      <c r="CU71" s="120"/>
      <c r="CV71" s="120"/>
      <c r="CW71" s="121"/>
      <c r="CX71" s="123"/>
      <c r="CY71" s="122"/>
      <c r="CZ71" s="120"/>
      <c r="DA71" s="120"/>
      <c r="DB71" s="121"/>
      <c r="DC71" s="123"/>
      <c r="DD71" s="122"/>
      <c r="DE71" s="120"/>
      <c r="DF71" s="120"/>
      <c r="DG71" s="121"/>
      <c r="DH71" s="123"/>
      <c r="DI71" s="122"/>
      <c r="DJ71" s="120"/>
      <c r="DK71" s="120"/>
      <c r="DL71" s="121"/>
      <c r="DM71" s="123"/>
      <c r="DN71" s="122"/>
      <c r="DO71" s="120"/>
      <c r="DP71" s="120"/>
      <c r="DQ71" s="121"/>
      <c r="DR71" s="123"/>
      <c r="DS71" s="122"/>
      <c r="DT71" s="115">
        <f t="shared" si="0"/>
        <v>0</v>
      </c>
    </row>
    <row r="72" spans="1:124">
      <c r="A72" s="36" t="str">
        <f>IF(Brukerregistrering!C70="","",Brukerregistrering!C70)</f>
        <v/>
      </c>
      <c r="B72" s="22" t="str">
        <f>IF(Brukerregistrering!F70="","",Brukerregistrering!F70)</f>
        <v/>
      </c>
      <c r="C72" s="23" t="str">
        <f>IF(Brukerregistrering!H70="","",Brukerregistrering!H70)</f>
        <v/>
      </c>
      <c r="D72" s="120" t="str">
        <f>IF(Målinger!K72="","",(Målinger!K72-Målinger!$E72)*'Kostnader lønn, utstyr osv.'!$S$25*(-1))</f>
        <v/>
      </c>
      <c r="E72" s="120" t="str">
        <f>IF(AND(Målinger!L72="",Målinger!O72=""),"",(Målinger!L72+Målinger!O72-Målinger!F72)*'Kostnader lønn, utstyr osv.'!$S$20/60*(-1)*Målinger!$F$3)</f>
        <v/>
      </c>
      <c r="F72" s="121" t="str">
        <f>IF(Målinger!K72="","",('kjøring-støtteark'!E75-'kjøring-støtteark'!D75)*'Kostnader lønn, utstyr osv.'!$S$20/60*(-1)*Målinger!$F$3)</f>
        <v/>
      </c>
      <c r="G72" s="123" t="str">
        <f>IF(Målinger!N72="","",(Målinger!N72-Målinger!H72)*'Kostnader lønn, utstyr osv.'!$S$39*Målinger!$F$3*(-1))</f>
        <v/>
      </c>
      <c r="H72" s="122" t="str">
        <f>IF(Målinger!M72="","",(Målinger!M72-Målinger!G72)*'Kostnader lønn, utstyr osv.'!$S$34*(-1)*Målinger!$F$3)</f>
        <v/>
      </c>
      <c r="I72" s="120" t="str">
        <f>IF(Målinger!V72="","",(Målinger!V72-Målinger!$E72)*'Kostnader lønn, utstyr osv.'!$S$25*(-1))</f>
        <v/>
      </c>
      <c r="J72" s="120" t="str">
        <f>IF(AND(Målinger!W72="",Målinger!Z72=""),"",(Målinger!W72+Målinger!Z72-Målinger!F72)*'Kostnader lønn, utstyr osv.'!$S$20/60*(-1)*Målinger!$F$3)</f>
        <v/>
      </c>
      <c r="K72" s="121" t="str">
        <f>IF(Målinger!V72="","",('kjøring-støtteark'!F75-'kjøring-støtteark'!D75)*'Kostnader lønn, utstyr osv.'!$S$20/60*(-1)*Målinger!$F$3)</f>
        <v/>
      </c>
      <c r="L72" s="123" t="str">
        <f>IF(Målinger!Y72="","",(Målinger!Y72-Målinger!H72)*'Kostnader lønn, utstyr osv.'!$S$39*Målinger!$F$3*(-1))</f>
        <v/>
      </c>
      <c r="M72" s="122" t="str">
        <f>IF(Målinger!X72="","",(Målinger!X72-Målinger!G72)*'Kostnader lønn, utstyr osv.'!$S$34*(-1)*Målinger!$F$3)</f>
        <v/>
      </c>
      <c r="N72" s="120" t="str">
        <f>IF(Målinger!AG72="","",(Målinger!AG72-Målinger!$E72)*'Kostnader lønn, utstyr osv.'!$S$25*(-1))</f>
        <v/>
      </c>
      <c r="O72" s="120" t="str">
        <f>IF(AND(Målinger!AH72="",Målinger!AK72=""),"",(Målinger!AH72+Målinger!AK72-Målinger!F72)*'Kostnader lønn, utstyr osv.'!$S$20/60*(-1)*Målinger!$F$3)</f>
        <v/>
      </c>
      <c r="P72" s="121" t="str">
        <f>IF(Målinger!AG72="","",('kjøring-støtteark'!G75-'kjøring-støtteark'!D75)*'Kostnader lønn, utstyr osv.'!$S$20/60*(-1)*Målinger!$F$3)</f>
        <v/>
      </c>
      <c r="Q72" s="123" t="str">
        <f>IF(Målinger!AJ72="","",(Målinger!AJ72-Målinger!H72)*'Kostnader lønn, utstyr osv.'!$S$39*Målinger!$F$3*(-1))</f>
        <v/>
      </c>
      <c r="R72" s="122" t="str">
        <f>IF(Målinger!AI72="","",(Målinger!AI72-Målinger!G72)*'Kostnader lønn, utstyr osv.'!$S$34*(-1)*Målinger!$F$3)</f>
        <v/>
      </c>
      <c r="S72" s="120" t="str">
        <f>IF(Målinger!AR72="","",(Målinger!AR72-Målinger!$E72)*'Kostnader lønn, utstyr osv.'!$S$25*(-1))</f>
        <v/>
      </c>
      <c r="T72" s="120" t="str">
        <f>IF(AND(Målinger!AS72="",Målinger!AV72=""),"",(Målinger!AS72+Målinger!AV72-Målinger!F72)*'Kostnader lønn, utstyr osv.'!$S$20/60*(-1)*Målinger!$F$3)</f>
        <v/>
      </c>
      <c r="U72" s="121" t="str">
        <f>IF(Målinger!AR72="","",('kjøring-støtteark'!H75-'kjøring-støtteark'!D75)*'Kostnader lønn, utstyr osv.'!$S$20/60*(-1)*Målinger!$F$3)</f>
        <v/>
      </c>
      <c r="V72" s="123" t="str">
        <f>IF(Målinger!AU72="","",(Målinger!AU72-Målinger!H72)*'Kostnader lønn, utstyr osv.'!$S$39*Målinger!$F$3*(-1))</f>
        <v/>
      </c>
      <c r="W72" s="122" t="str">
        <f>IF(Målinger!AT72="","",(Målinger!AT72-Målinger!G72)*'Kostnader lønn, utstyr osv.'!$S$34*(-1)*Målinger!$F$3)</f>
        <v/>
      </c>
      <c r="X72" s="120"/>
      <c r="Y72" s="120"/>
      <c r="Z72" s="121"/>
      <c r="AA72" s="123"/>
      <c r="AB72" s="122"/>
      <c r="AC72" s="120"/>
      <c r="AD72" s="120"/>
      <c r="AE72" s="121"/>
      <c r="AF72" s="123"/>
      <c r="AG72" s="122"/>
      <c r="AH72" s="120"/>
      <c r="AI72" s="120"/>
      <c r="AJ72" s="121"/>
      <c r="AK72" s="123"/>
      <c r="AL72" s="122"/>
      <c r="AM72" s="120"/>
      <c r="AN72" s="120"/>
      <c r="AO72" s="121"/>
      <c r="AP72" s="123"/>
      <c r="AQ72" s="122"/>
      <c r="AR72" s="120"/>
      <c r="AS72" s="120"/>
      <c r="AT72" s="121"/>
      <c r="AU72" s="123"/>
      <c r="AV72" s="122"/>
      <c r="AW72" s="120"/>
      <c r="AX72" s="120"/>
      <c r="AY72" s="121"/>
      <c r="AZ72" s="123"/>
      <c r="BA72" s="122"/>
      <c r="BB72" s="120"/>
      <c r="BC72" s="120"/>
      <c r="BD72" s="121"/>
      <c r="BE72" s="123"/>
      <c r="BF72" s="122"/>
      <c r="BG72" s="120"/>
      <c r="BH72" s="120"/>
      <c r="BI72" s="121"/>
      <c r="BJ72" s="123"/>
      <c r="BK72" s="122"/>
      <c r="BL72" s="120"/>
      <c r="BM72" s="120"/>
      <c r="BN72" s="121"/>
      <c r="BO72" s="123"/>
      <c r="BP72" s="122"/>
      <c r="BQ72" s="120"/>
      <c r="BR72" s="120"/>
      <c r="BS72" s="121"/>
      <c r="BT72" s="123"/>
      <c r="BU72" s="122"/>
      <c r="BV72" s="120"/>
      <c r="BW72" s="120"/>
      <c r="BX72" s="121"/>
      <c r="BY72" s="123"/>
      <c r="BZ72" s="122"/>
      <c r="CA72" s="120"/>
      <c r="CB72" s="120"/>
      <c r="CC72" s="121"/>
      <c r="CD72" s="123"/>
      <c r="CE72" s="122"/>
      <c r="CF72" s="120"/>
      <c r="CG72" s="120"/>
      <c r="CH72" s="121"/>
      <c r="CI72" s="123"/>
      <c r="CJ72" s="122"/>
      <c r="CK72" s="120"/>
      <c r="CL72" s="120"/>
      <c r="CM72" s="121"/>
      <c r="CN72" s="123"/>
      <c r="CO72" s="122"/>
      <c r="CP72" s="120"/>
      <c r="CQ72" s="120"/>
      <c r="CR72" s="121"/>
      <c r="CS72" s="123"/>
      <c r="CT72" s="122"/>
      <c r="CU72" s="120"/>
      <c r="CV72" s="120"/>
      <c r="CW72" s="121"/>
      <c r="CX72" s="123"/>
      <c r="CY72" s="122"/>
      <c r="CZ72" s="120"/>
      <c r="DA72" s="120"/>
      <c r="DB72" s="121"/>
      <c r="DC72" s="123"/>
      <c r="DD72" s="122"/>
      <c r="DE72" s="120"/>
      <c r="DF72" s="120"/>
      <c r="DG72" s="121"/>
      <c r="DH72" s="123"/>
      <c r="DI72" s="122"/>
      <c r="DJ72" s="120"/>
      <c r="DK72" s="120"/>
      <c r="DL72" s="121"/>
      <c r="DM72" s="123"/>
      <c r="DN72" s="122"/>
      <c r="DO72" s="120"/>
      <c r="DP72" s="120"/>
      <c r="DQ72" s="121"/>
      <c r="DR72" s="123"/>
      <c r="DS72" s="122"/>
      <c r="DT72" s="115">
        <f t="shared" si="0"/>
        <v>0</v>
      </c>
    </row>
    <row r="73" spans="1:124">
      <c r="A73" s="36" t="str">
        <f>IF(Brukerregistrering!C71="","",Brukerregistrering!C71)</f>
        <v/>
      </c>
      <c r="B73" s="22" t="str">
        <f>IF(Brukerregistrering!F71="","",Brukerregistrering!F71)</f>
        <v/>
      </c>
      <c r="C73" s="23" t="str">
        <f>IF(Brukerregistrering!H71="","",Brukerregistrering!H71)</f>
        <v/>
      </c>
      <c r="D73" s="120" t="str">
        <f>IF(Målinger!K73="","",(Målinger!K73-Målinger!$E73)*'Kostnader lønn, utstyr osv.'!$S$25*(-1))</f>
        <v/>
      </c>
      <c r="E73" s="120" t="str">
        <f>IF(AND(Målinger!L73="",Målinger!O73=""),"",(Målinger!L73+Målinger!O73-Målinger!F73)*'Kostnader lønn, utstyr osv.'!$S$20/60*(-1)*Målinger!$F$3)</f>
        <v/>
      </c>
      <c r="F73" s="121" t="str">
        <f>IF(Målinger!K73="","",('kjøring-støtteark'!E76-'kjøring-støtteark'!D76)*'Kostnader lønn, utstyr osv.'!$S$20/60*(-1)*Målinger!$F$3)</f>
        <v/>
      </c>
      <c r="G73" s="123" t="str">
        <f>IF(Målinger!N73="","",(Målinger!N73-Målinger!H73)*'Kostnader lønn, utstyr osv.'!$S$39*Målinger!$F$3*(-1))</f>
        <v/>
      </c>
      <c r="H73" s="122" t="str">
        <f>IF(Målinger!M73="","",(Målinger!M73-Målinger!G73)*'Kostnader lønn, utstyr osv.'!$S$34*(-1)*Målinger!$F$3)</f>
        <v/>
      </c>
      <c r="I73" s="120" t="str">
        <f>IF(Målinger!V73="","",(Målinger!V73-Målinger!$E73)*'Kostnader lønn, utstyr osv.'!$S$25*(-1))</f>
        <v/>
      </c>
      <c r="J73" s="120" t="str">
        <f>IF(AND(Målinger!W73="",Målinger!Z73=""),"",(Målinger!W73+Målinger!Z73-Målinger!F73)*'Kostnader lønn, utstyr osv.'!$S$20/60*(-1)*Målinger!$F$3)</f>
        <v/>
      </c>
      <c r="K73" s="121" t="str">
        <f>IF(Målinger!V73="","",('kjøring-støtteark'!F76-'kjøring-støtteark'!D76)*'Kostnader lønn, utstyr osv.'!$S$20/60*(-1)*Målinger!$F$3)</f>
        <v/>
      </c>
      <c r="L73" s="123" t="str">
        <f>IF(Målinger!Y73="","",(Målinger!Y73-Målinger!H73)*'Kostnader lønn, utstyr osv.'!$S$39*Målinger!$F$3*(-1))</f>
        <v/>
      </c>
      <c r="M73" s="122" t="str">
        <f>IF(Målinger!X73="","",(Målinger!X73-Målinger!G73)*'Kostnader lønn, utstyr osv.'!$S$34*(-1)*Målinger!$F$3)</f>
        <v/>
      </c>
      <c r="N73" s="120" t="str">
        <f>IF(Målinger!AG73="","",(Målinger!AG73-Målinger!$E73)*'Kostnader lønn, utstyr osv.'!$S$25*(-1))</f>
        <v/>
      </c>
      <c r="O73" s="120" t="str">
        <f>IF(AND(Målinger!AH73="",Målinger!AK73=""),"",(Målinger!AH73+Målinger!AK73-Målinger!F73)*'Kostnader lønn, utstyr osv.'!$S$20/60*(-1)*Målinger!$F$3)</f>
        <v/>
      </c>
      <c r="P73" s="121" t="str">
        <f>IF(Målinger!AG73="","",('kjøring-støtteark'!G76-'kjøring-støtteark'!D76)*'Kostnader lønn, utstyr osv.'!$S$20/60*(-1)*Målinger!$F$3)</f>
        <v/>
      </c>
      <c r="Q73" s="123" t="str">
        <f>IF(Målinger!AJ73="","",(Målinger!AJ73-Målinger!H73)*'Kostnader lønn, utstyr osv.'!$S$39*Målinger!$F$3*(-1))</f>
        <v/>
      </c>
      <c r="R73" s="122" t="str">
        <f>IF(Målinger!AI73="","",(Målinger!AI73-Målinger!G73)*'Kostnader lønn, utstyr osv.'!$S$34*(-1)*Målinger!$F$3)</f>
        <v/>
      </c>
      <c r="S73" s="120" t="str">
        <f>IF(Målinger!AR73="","",(Målinger!AR73-Målinger!$E73)*'Kostnader lønn, utstyr osv.'!$S$25*(-1))</f>
        <v/>
      </c>
      <c r="T73" s="120" t="str">
        <f>IF(AND(Målinger!AS73="",Målinger!AV73=""),"",(Målinger!AS73+Målinger!AV73-Målinger!F73)*'Kostnader lønn, utstyr osv.'!$S$20/60*(-1)*Målinger!$F$3)</f>
        <v/>
      </c>
      <c r="U73" s="121" t="str">
        <f>IF(Målinger!AR73="","",('kjøring-støtteark'!H76-'kjøring-støtteark'!D76)*'Kostnader lønn, utstyr osv.'!$S$20/60*(-1)*Målinger!$F$3)</f>
        <v/>
      </c>
      <c r="V73" s="123" t="str">
        <f>IF(Målinger!AU73="","",(Målinger!AU73-Målinger!H73)*'Kostnader lønn, utstyr osv.'!$S$39*Målinger!$F$3*(-1))</f>
        <v/>
      </c>
      <c r="W73" s="122" t="str">
        <f>IF(Målinger!AT73="","",(Målinger!AT73-Målinger!G73)*'Kostnader lønn, utstyr osv.'!$S$34*(-1)*Målinger!$F$3)</f>
        <v/>
      </c>
      <c r="X73" s="120"/>
      <c r="Y73" s="120"/>
      <c r="Z73" s="121"/>
      <c r="AA73" s="123"/>
      <c r="AB73" s="122"/>
      <c r="AC73" s="120"/>
      <c r="AD73" s="120"/>
      <c r="AE73" s="121"/>
      <c r="AF73" s="123"/>
      <c r="AG73" s="122"/>
      <c r="AH73" s="120"/>
      <c r="AI73" s="120"/>
      <c r="AJ73" s="121"/>
      <c r="AK73" s="123"/>
      <c r="AL73" s="122"/>
      <c r="AM73" s="120"/>
      <c r="AN73" s="120"/>
      <c r="AO73" s="121"/>
      <c r="AP73" s="123"/>
      <c r="AQ73" s="122"/>
      <c r="AR73" s="120"/>
      <c r="AS73" s="120"/>
      <c r="AT73" s="121"/>
      <c r="AU73" s="123"/>
      <c r="AV73" s="122"/>
      <c r="AW73" s="120"/>
      <c r="AX73" s="120"/>
      <c r="AY73" s="121"/>
      <c r="AZ73" s="123"/>
      <c r="BA73" s="122"/>
      <c r="BB73" s="120"/>
      <c r="BC73" s="120"/>
      <c r="BD73" s="121"/>
      <c r="BE73" s="123"/>
      <c r="BF73" s="122"/>
      <c r="BG73" s="120"/>
      <c r="BH73" s="120"/>
      <c r="BI73" s="121"/>
      <c r="BJ73" s="123"/>
      <c r="BK73" s="122"/>
      <c r="BL73" s="120"/>
      <c r="BM73" s="120"/>
      <c r="BN73" s="121"/>
      <c r="BO73" s="123"/>
      <c r="BP73" s="122"/>
      <c r="BQ73" s="120"/>
      <c r="BR73" s="120"/>
      <c r="BS73" s="121"/>
      <c r="BT73" s="123"/>
      <c r="BU73" s="122"/>
      <c r="BV73" s="120"/>
      <c r="BW73" s="120"/>
      <c r="BX73" s="121"/>
      <c r="BY73" s="123"/>
      <c r="BZ73" s="122"/>
      <c r="CA73" s="120"/>
      <c r="CB73" s="120"/>
      <c r="CC73" s="121"/>
      <c r="CD73" s="123"/>
      <c r="CE73" s="122"/>
      <c r="CF73" s="120"/>
      <c r="CG73" s="120"/>
      <c r="CH73" s="121"/>
      <c r="CI73" s="123"/>
      <c r="CJ73" s="122"/>
      <c r="CK73" s="120"/>
      <c r="CL73" s="120"/>
      <c r="CM73" s="121"/>
      <c r="CN73" s="123"/>
      <c r="CO73" s="122"/>
      <c r="CP73" s="120"/>
      <c r="CQ73" s="120"/>
      <c r="CR73" s="121"/>
      <c r="CS73" s="123"/>
      <c r="CT73" s="122"/>
      <c r="CU73" s="120"/>
      <c r="CV73" s="120"/>
      <c r="CW73" s="121"/>
      <c r="CX73" s="123"/>
      <c r="CY73" s="122"/>
      <c r="CZ73" s="120"/>
      <c r="DA73" s="120"/>
      <c r="DB73" s="121"/>
      <c r="DC73" s="123"/>
      <c r="DD73" s="122"/>
      <c r="DE73" s="120"/>
      <c r="DF73" s="120"/>
      <c r="DG73" s="121"/>
      <c r="DH73" s="123"/>
      <c r="DI73" s="122"/>
      <c r="DJ73" s="120"/>
      <c r="DK73" s="120"/>
      <c r="DL73" s="121"/>
      <c r="DM73" s="123"/>
      <c r="DN73" s="122"/>
      <c r="DO73" s="120"/>
      <c r="DP73" s="120"/>
      <c r="DQ73" s="121"/>
      <c r="DR73" s="123"/>
      <c r="DS73" s="122"/>
      <c r="DT73" s="115">
        <f t="shared" si="0"/>
        <v>0</v>
      </c>
    </row>
    <row r="74" spans="1:124">
      <c r="A74" s="36" t="str">
        <f>IF(Brukerregistrering!C72="","",Brukerregistrering!C72)</f>
        <v/>
      </c>
      <c r="B74" s="22" t="str">
        <f>IF(Brukerregistrering!F72="","",Brukerregistrering!F72)</f>
        <v/>
      </c>
      <c r="C74" s="23" t="str">
        <f>IF(Brukerregistrering!H72="","",Brukerregistrering!H72)</f>
        <v/>
      </c>
      <c r="D74" s="120" t="str">
        <f>IF(Målinger!K74="","",(Målinger!K74-Målinger!$E74)*'Kostnader lønn, utstyr osv.'!$S$25*(-1))</f>
        <v/>
      </c>
      <c r="E74" s="120" t="str">
        <f>IF(AND(Målinger!L74="",Målinger!O74=""),"",(Målinger!L74+Målinger!O74-Målinger!F74)*'Kostnader lønn, utstyr osv.'!$S$20/60*(-1)*Målinger!$F$3)</f>
        <v/>
      </c>
      <c r="F74" s="121" t="str">
        <f>IF(Målinger!K74="","",('kjøring-støtteark'!E77-'kjøring-støtteark'!D77)*'Kostnader lønn, utstyr osv.'!$S$20/60*(-1)*Målinger!$F$3)</f>
        <v/>
      </c>
      <c r="G74" s="123" t="str">
        <f>IF(Målinger!N74="","",(Målinger!N74-Målinger!H74)*'Kostnader lønn, utstyr osv.'!$S$39*Målinger!$F$3*(-1))</f>
        <v/>
      </c>
      <c r="H74" s="122" t="str">
        <f>IF(Målinger!M74="","",(Målinger!M74-Målinger!G74)*'Kostnader lønn, utstyr osv.'!$S$34*(-1)*Målinger!$F$3)</f>
        <v/>
      </c>
      <c r="I74" s="120" t="str">
        <f>IF(Målinger!V74="","",(Målinger!V74-Målinger!$E74)*'Kostnader lønn, utstyr osv.'!$S$25*(-1))</f>
        <v/>
      </c>
      <c r="J74" s="120" t="str">
        <f>IF(AND(Målinger!W74="",Målinger!Z74=""),"",(Målinger!W74+Målinger!Z74-Målinger!F74)*'Kostnader lønn, utstyr osv.'!$S$20/60*(-1)*Målinger!$F$3)</f>
        <v/>
      </c>
      <c r="K74" s="121" t="str">
        <f>IF(Målinger!V74="","",('kjøring-støtteark'!F77-'kjøring-støtteark'!D77)*'Kostnader lønn, utstyr osv.'!$S$20/60*(-1)*Målinger!$F$3)</f>
        <v/>
      </c>
      <c r="L74" s="123" t="str">
        <f>IF(Målinger!Y74="","",(Målinger!Y74-Målinger!H74)*'Kostnader lønn, utstyr osv.'!$S$39*Målinger!$F$3*(-1))</f>
        <v/>
      </c>
      <c r="M74" s="122" t="str">
        <f>IF(Målinger!X74="","",(Målinger!X74-Målinger!G74)*'Kostnader lønn, utstyr osv.'!$S$34*(-1)*Målinger!$F$3)</f>
        <v/>
      </c>
      <c r="N74" s="120" t="str">
        <f>IF(Målinger!AG74="","",(Målinger!AG74-Målinger!$E74)*'Kostnader lønn, utstyr osv.'!$S$25*(-1))</f>
        <v/>
      </c>
      <c r="O74" s="120" t="str">
        <f>IF(AND(Målinger!AH74="",Målinger!AK74=""),"",(Målinger!AH74+Målinger!AK74-Målinger!F74)*'Kostnader lønn, utstyr osv.'!$S$20/60*(-1)*Målinger!$F$3)</f>
        <v/>
      </c>
      <c r="P74" s="121" t="str">
        <f>IF(Målinger!AG74="","",('kjøring-støtteark'!G77-'kjøring-støtteark'!D77)*'Kostnader lønn, utstyr osv.'!$S$20/60*(-1)*Målinger!$F$3)</f>
        <v/>
      </c>
      <c r="Q74" s="123" t="str">
        <f>IF(Målinger!AJ74="","",(Målinger!AJ74-Målinger!H74)*'Kostnader lønn, utstyr osv.'!$S$39*Målinger!$F$3*(-1))</f>
        <v/>
      </c>
      <c r="R74" s="122" t="str">
        <f>IF(Målinger!AI74="","",(Målinger!AI74-Målinger!G74)*'Kostnader lønn, utstyr osv.'!$S$34*(-1)*Målinger!$F$3)</f>
        <v/>
      </c>
      <c r="S74" s="120" t="str">
        <f>IF(Målinger!AR74="","",(Målinger!AR74-Målinger!$E74)*'Kostnader lønn, utstyr osv.'!$S$25*(-1))</f>
        <v/>
      </c>
      <c r="T74" s="120" t="str">
        <f>IF(AND(Målinger!AS74="",Målinger!AV74=""),"",(Målinger!AS74+Målinger!AV74-Målinger!F74)*'Kostnader lønn, utstyr osv.'!$S$20/60*(-1)*Målinger!$F$3)</f>
        <v/>
      </c>
      <c r="U74" s="121" t="str">
        <f>IF(Målinger!AR74="","",('kjøring-støtteark'!H77-'kjøring-støtteark'!D77)*'Kostnader lønn, utstyr osv.'!$S$20/60*(-1)*Målinger!$F$3)</f>
        <v/>
      </c>
      <c r="V74" s="123" t="str">
        <f>IF(Målinger!AU74="","",(Målinger!AU74-Målinger!H74)*'Kostnader lønn, utstyr osv.'!$S$39*Målinger!$F$3*(-1))</f>
        <v/>
      </c>
      <c r="W74" s="122" t="str">
        <f>IF(Målinger!AT74="","",(Målinger!AT74-Målinger!G74)*'Kostnader lønn, utstyr osv.'!$S$34*(-1)*Målinger!$F$3)</f>
        <v/>
      </c>
      <c r="X74" s="120"/>
      <c r="Y74" s="120"/>
      <c r="Z74" s="121"/>
      <c r="AA74" s="123"/>
      <c r="AB74" s="122"/>
      <c r="AC74" s="120"/>
      <c r="AD74" s="120"/>
      <c r="AE74" s="121"/>
      <c r="AF74" s="123"/>
      <c r="AG74" s="122"/>
      <c r="AH74" s="120"/>
      <c r="AI74" s="120"/>
      <c r="AJ74" s="121"/>
      <c r="AK74" s="123"/>
      <c r="AL74" s="122"/>
      <c r="AM74" s="120"/>
      <c r="AN74" s="120"/>
      <c r="AO74" s="121"/>
      <c r="AP74" s="123"/>
      <c r="AQ74" s="122"/>
      <c r="AR74" s="120"/>
      <c r="AS74" s="120"/>
      <c r="AT74" s="121"/>
      <c r="AU74" s="123"/>
      <c r="AV74" s="122"/>
      <c r="AW74" s="120"/>
      <c r="AX74" s="120"/>
      <c r="AY74" s="121"/>
      <c r="AZ74" s="123"/>
      <c r="BA74" s="122"/>
      <c r="BB74" s="120"/>
      <c r="BC74" s="120"/>
      <c r="BD74" s="121"/>
      <c r="BE74" s="123"/>
      <c r="BF74" s="122"/>
      <c r="BG74" s="120"/>
      <c r="BH74" s="120"/>
      <c r="BI74" s="121"/>
      <c r="BJ74" s="123"/>
      <c r="BK74" s="122"/>
      <c r="BL74" s="120"/>
      <c r="BM74" s="120"/>
      <c r="BN74" s="121"/>
      <c r="BO74" s="123"/>
      <c r="BP74" s="122"/>
      <c r="BQ74" s="120"/>
      <c r="BR74" s="120"/>
      <c r="BS74" s="121"/>
      <c r="BT74" s="123"/>
      <c r="BU74" s="122"/>
      <c r="BV74" s="120"/>
      <c r="BW74" s="120"/>
      <c r="BX74" s="121"/>
      <c r="BY74" s="123"/>
      <c r="BZ74" s="122"/>
      <c r="CA74" s="120"/>
      <c r="CB74" s="120"/>
      <c r="CC74" s="121"/>
      <c r="CD74" s="123"/>
      <c r="CE74" s="122"/>
      <c r="CF74" s="120"/>
      <c r="CG74" s="120"/>
      <c r="CH74" s="121"/>
      <c r="CI74" s="123"/>
      <c r="CJ74" s="122"/>
      <c r="CK74" s="120"/>
      <c r="CL74" s="120"/>
      <c r="CM74" s="121"/>
      <c r="CN74" s="123"/>
      <c r="CO74" s="122"/>
      <c r="CP74" s="120"/>
      <c r="CQ74" s="120"/>
      <c r="CR74" s="121"/>
      <c r="CS74" s="123"/>
      <c r="CT74" s="122"/>
      <c r="CU74" s="120"/>
      <c r="CV74" s="120"/>
      <c r="CW74" s="121"/>
      <c r="CX74" s="123"/>
      <c r="CY74" s="122"/>
      <c r="CZ74" s="120"/>
      <c r="DA74" s="120"/>
      <c r="DB74" s="121"/>
      <c r="DC74" s="123"/>
      <c r="DD74" s="122"/>
      <c r="DE74" s="120"/>
      <c r="DF74" s="120"/>
      <c r="DG74" s="121"/>
      <c r="DH74" s="123"/>
      <c r="DI74" s="122"/>
      <c r="DJ74" s="120"/>
      <c r="DK74" s="120"/>
      <c r="DL74" s="121"/>
      <c r="DM74" s="123"/>
      <c r="DN74" s="122"/>
      <c r="DO74" s="120"/>
      <c r="DP74" s="120"/>
      <c r="DQ74" s="121"/>
      <c r="DR74" s="123"/>
      <c r="DS74" s="122"/>
      <c r="DT74" s="115">
        <f t="shared" ref="DT74:DT137" si="1">SUM(D74:DS74)</f>
        <v>0</v>
      </c>
    </row>
    <row r="75" spans="1:124">
      <c r="A75" s="36" t="str">
        <f>IF(Brukerregistrering!C73="","",Brukerregistrering!C73)</f>
        <v/>
      </c>
      <c r="B75" s="22" t="str">
        <f>IF(Brukerregistrering!F73="","",Brukerregistrering!F73)</f>
        <v/>
      </c>
      <c r="C75" s="23" t="str">
        <f>IF(Brukerregistrering!H73="","",Brukerregistrering!H73)</f>
        <v/>
      </c>
      <c r="D75" s="120" t="str">
        <f>IF(Målinger!K75="","",(Målinger!K75-Målinger!$E75)*'Kostnader lønn, utstyr osv.'!$S$25*(-1))</f>
        <v/>
      </c>
      <c r="E75" s="120" t="str">
        <f>IF(AND(Målinger!L75="",Målinger!O75=""),"",(Målinger!L75+Målinger!O75-Målinger!F75)*'Kostnader lønn, utstyr osv.'!$S$20/60*(-1)*Målinger!$F$3)</f>
        <v/>
      </c>
      <c r="F75" s="121" t="str">
        <f>IF(Målinger!K75="","",('kjøring-støtteark'!E78-'kjøring-støtteark'!D78)*'Kostnader lønn, utstyr osv.'!$S$20/60*(-1)*Målinger!$F$3)</f>
        <v/>
      </c>
      <c r="G75" s="123" t="str">
        <f>IF(Målinger!N75="","",(Målinger!N75-Målinger!H75)*'Kostnader lønn, utstyr osv.'!$S$39*Målinger!$F$3*(-1))</f>
        <v/>
      </c>
      <c r="H75" s="122" t="str">
        <f>IF(Målinger!M75="","",(Målinger!M75-Målinger!G75)*'Kostnader lønn, utstyr osv.'!$S$34*(-1)*Målinger!$F$3)</f>
        <v/>
      </c>
      <c r="I75" s="120" t="str">
        <f>IF(Målinger!V75="","",(Målinger!V75-Målinger!$E75)*'Kostnader lønn, utstyr osv.'!$S$25*(-1))</f>
        <v/>
      </c>
      <c r="J75" s="120" t="str">
        <f>IF(AND(Målinger!W75="",Målinger!Z75=""),"",(Målinger!W75+Målinger!Z75-Målinger!F75)*'Kostnader lønn, utstyr osv.'!$S$20/60*(-1)*Målinger!$F$3)</f>
        <v/>
      </c>
      <c r="K75" s="121" t="str">
        <f>IF(Målinger!V75="","",('kjøring-støtteark'!F78-'kjøring-støtteark'!D78)*'Kostnader lønn, utstyr osv.'!$S$20/60*(-1)*Målinger!$F$3)</f>
        <v/>
      </c>
      <c r="L75" s="123" t="str">
        <f>IF(Målinger!Y75="","",(Målinger!Y75-Målinger!H75)*'Kostnader lønn, utstyr osv.'!$S$39*Målinger!$F$3*(-1))</f>
        <v/>
      </c>
      <c r="M75" s="122" t="str">
        <f>IF(Målinger!X75="","",(Målinger!X75-Målinger!G75)*'Kostnader lønn, utstyr osv.'!$S$34*(-1)*Målinger!$F$3)</f>
        <v/>
      </c>
      <c r="N75" s="120" t="str">
        <f>IF(Målinger!AG75="","",(Målinger!AG75-Målinger!$E75)*'Kostnader lønn, utstyr osv.'!$S$25*(-1))</f>
        <v/>
      </c>
      <c r="O75" s="120" t="str">
        <f>IF(AND(Målinger!AH75="",Målinger!AK75=""),"",(Målinger!AH75+Målinger!AK75-Målinger!F75)*'Kostnader lønn, utstyr osv.'!$S$20/60*(-1)*Målinger!$F$3)</f>
        <v/>
      </c>
      <c r="P75" s="121" t="str">
        <f>IF(Målinger!AG75="","",('kjøring-støtteark'!G78-'kjøring-støtteark'!D78)*'Kostnader lønn, utstyr osv.'!$S$20/60*(-1)*Målinger!$F$3)</f>
        <v/>
      </c>
      <c r="Q75" s="123" t="str">
        <f>IF(Målinger!AJ75="","",(Målinger!AJ75-Målinger!H75)*'Kostnader lønn, utstyr osv.'!$S$39*Målinger!$F$3*(-1))</f>
        <v/>
      </c>
      <c r="R75" s="122" t="str">
        <f>IF(Målinger!AI75="","",(Målinger!AI75-Målinger!G75)*'Kostnader lønn, utstyr osv.'!$S$34*(-1)*Målinger!$F$3)</f>
        <v/>
      </c>
      <c r="S75" s="120" t="str">
        <f>IF(Målinger!AR75="","",(Målinger!AR75-Målinger!$E75)*'Kostnader lønn, utstyr osv.'!$S$25*(-1))</f>
        <v/>
      </c>
      <c r="T75" s="120" t="str">
        <f>IF(AND(Målinger!AS75="",Målinger!AV75=""),"",(Målinger!AS75+Målinger!AV75-Målinger!F75)*'Kostnader lønn, utstyr osv.'!$S$20/60*(-1)*Målinger!$F$3)</f>
        <v/>
      </c>
      <c r="U75" s="121" t="str">
        <f>IF(Målinger!AR75="","",('kjøring-støtteark'!H78-'kjøring-støtteark'!D78)*'Kostnader lønn, utstyr osv.'!$S$20/60*(-1)*Målinger!$F$3)</f>
        <v/>
      </c>
      <c r="V75" s="123" t="str">
        <f>IF(Målinger!AU75="","",(Målinger!AU75-Målinger!H75)*'Kostnader lønn, utstyr osv.'!$S$39*Målinger!$F$3*(-1))</f>
        <v/>
      </c>
      <c r="W75" s="122" t="str">
        <f>IF(Målinger!AT75="","",(Målinger!AT75-Målinger!G75)*'Kostnader lønn, utstyr osv.'!$S$34*(-1)*Målinger!$F$3)</f>
        <v/>
      </c>
      <c r="X75" s="120"/>
      <c r="Y75" s="120"/>
      <c r="Z75" s="121"/>
      <c r="AA75" s="123"/>
      <c r="AB75" s="122"/>
      <c r="AC75" s="120"/>
      <c r="AD75" s="120"/>
      <c r="AE75" s="121"/>
      <c r="AF75" s="123"/>
      <c r="AG75" s="122"/>
      <c r="AH75" s="120"/>
      <c r="AI75" s="120"/>
      <c r="AJ75" s="121"/>
      <c r="AK75" s="123"/>
      <c r="AL75" s="122"/>
      <c r="AM75" s="120"/>
      <c r="AN75" s="120"/>
      <c r="AO75" s="121"/>
      <c r="AP75" s="123"/>
      <c r="AQ75" s="122"/>
      <c r="AR75" s="120"/>
      <c r="AS75" s="120"/>
      <c r="AT75" s="121"/>
      <c r="AU75" s="123"/>
      <c r="AV75" s="122"/>
      <c r="AW75" s="120"/>
      <c r="AX75" s="120"/>
      <c r="AY75" s="121"/>
      <c r="AZ75" s="123"/>
      <c r="BA75" s="122"/>
      <c r="BB75" s="120"/>
      <c r="BC75" s="120"/>
      <c r="BD75" s="121"/>
      <c r="BE75" s="123"/>
      <c r="BF75" s="122"/>
      <c r="BG75" s="120"/>
      <c r="BH75" s="120"/>
      <c r="BI75" s="121"/>
      <c r="BJ75" s="123"/>
      <c r="BK75" s="122"/>
      <c r="BL75" s="120"/>
      <c r="BM75" s="120"/>
      <c r="BN75" s="121"/>
      <c r="BO75" s="123"/>
      <c r="BP75" s="122"/>
      <c r="BQ75" s="120"/>
      <c r="BR75" s="120"/>
      <c r="BS75" s="121"/>
      <c r="BT75" s="123"/>
      <c r="BU75" s="122"/>
      <c r="BV75" s="120"/>
      <c r="BW75" s="120"/>
      <c r="BX75" s="121"/>
      <c r="BY75" s="123"/>
      <c r="BZ75" s="122"/>
      <c r="CA75" s="120"/>
      <c r="CB75" s="120"/>
      <c r="CC75" s="121"/>
      <c r="CD75" s="123"/>
      <c r="CE75" s="122"/>
      <c r="CF75" s="120"/>
      <c r="CG75" s="120"/>
      <c r="CH75" s="121"/>
      <c r="CI75" s="123"/>
      <c r="CJ75" s="122"/>
      <c r="CK75" s="120"/>
      <c r="CL75" s="120"/>
      <c r="CM75" s="121"/>
      <c r="CN75" s="123"/>
      <c r="CO75" s="122"/>
      <c r="CP75" s="120"/>
      <c r="CQ75" s="120"/>
      <c r="CR75" s="121"/>
      <c r="CS75" s="123"/>
      <c r="CT75" s="122"/>
      <c r="CU75" s="120"/>
      <c r="CV75" s="120"/>
      <c r="CW75" s="121"/>
      <c r="CX75" s="123"/>
      <c r="CY75" s="122"/>
      <c r="CZ75" s="120"/>
      <c r="DA75" s="120"/>
      <c r="DB75" s="121"/>
      <c r="DC75" s="123"/>
      <c r="DD75" s="122"/>
      <c r="DE75" s="120"/>
      <c r="DF75" s="120"/>
      <c r="DG75" s="121"/>
      <c r="DH75" s="123"/>
      <c r="DI75" s="122"/>
      <c r="DJ75" s="120"/>
      <c r="DK75" s="120"/>
      <c r="DL75" s="121"/>
      <c r="DM75" s="123"/>
      <c r="DN75" s="122"/>
      <c r="DO75" s="120"/>
      <c r="DP75" s="120"/>
      <c r="DQ75" s="121"/>
      <c r="DR75" s="123"/>
      <c r="DS75" s="122"/>
      <c r="DT75" s="115">
        <f t="shared" si="1"/>
        <v>0</v>
      </c>
    </row>
    <row r="76" spans="1:124">
      <c r="A76" s="36" t="str">
        <f>IF(Brukerregistrering!C74="","",Brukerregistrering!C74)</f>
        <v/>
      </c>
      <c r="B76" s="22" t="str">
        <f>IF(Brukerregistrering!F74="","",Brukerregistrering!F74)</f>
        <v/>
      </c>
      <c r="C76" s="23" t="str">
        <f>IF(Brukerregistrering!H74="","",Brukerregistrering!H74)</f>
        <v/>
      </c>
      <c r="D76" s="120" t="str">
        <f>IF(Målinger!K76="","",(Målinger!K76-Målinger!$E76)*'Kostnader lønn, utstyr osv.'!$S$25*(-1))</f>
        <v/>
      </c>
      <c r="E76" s="120" t="str">
        <f>IF(AND(Målinger!L76="",Målinger!O76=""),"",(Målinger!L76+Målinger!O76-Målinger!F76)*'Kostnader lønn, utstyr osv.'!$S$20/60*(-1)*Målinger!$F$3)</f>
        <v/>
      </c>
      <c r="F76" s="121" t="str">
        <f>IF(Målinger!K76="","",('kjøring-støtteark'!E79-'kjøring-støtteark'!D79)*'Kostnader lønn, utstyr osv.'!$S$20/60*(-1)*Målinger!$F$3)</f>
        <v/>
      </c>
      <c r="G76" s="123" t="str">
        <f>IF(Målinger!N76="","",(Målinger!N76-Målinger!H76)*'Kostnader lønn, utstyr osv.'!$S$39*Målinger!$F$3*(-1))</f>
        <v/>
      </c>
      <c r="H76" s="122" t="str">
        <f>IF(Målinger!M76="","",(Målinger!M76-Målinger!G76)*'Kostnader lønn, utstyr osv.'!$S$34*(-1)*Målinger!$F$3)</f>
        <v/>
      </c>
      <c r="I76" s="120" t="str">
        <f>IF(Målinger!V76="","",(Målinger!V76-Målinger!$E76)*'Kostnader lønn, utstyr osv.'!$S$25*(-1))</f>
        <v/>
      </c>
      <c r="J76" s="120" t="str">
        <f>IF(AND(Målinger!W76="",Målinger!Z76=""),"",(Målinger!W76+Målinger!Z76-Målinger!F76)*'Kostnader lønn, utstyr osv.'!$S$20/60*(-1)*Målinger!$F$3)</f>
        <v/>
      </c>
      <c r="K76" s="121" t="str">
        <f>IF(Målinger!V76="","",('kjøring-støtteark'!F79-'kjøring-støtteark'!D79)*'Kostnader lønn, utstyr osv.'!$S$20/60*(-1)*Målinger!$F$3)</f>
        <v/>
      </c>
      <c r="L76" s="123" t="str">
        <f>IF(Målinger!Y76="","",(Målinger!Y76-Målinger!H76)*'Kostnader lønn, utstyr osv.'!$S$39*Målinger!$F$3*(-1))</f>
        <v/>
      </c>
      <c r="M76" s="122" t="str">
        <f>IF(Målinger!X76="","",(Målinger!X76-Målinger!G76)*'Kostnader lønn, utstyr osv.'!$S$34*(-1)*Målinger!$F$3)</f>
        <v/>
      </c>
      <c r="N76" s="120" t="str">
        <f>IF(Målinger!AG76="","",(Målinger!AG76-Målinger!$E76)*'Kostnader lønn, utstyr osv.'!$S$25*(-1))</f>
        <v/>
      </c>
      <c r="O76" s="120" t="str">
        <f>IF(AND(Målinger!AH76="",Målinger!AK76=""),"",(Målinger!AH76+Målinger!AK76-Målinger!F76)*'Kostnader lønn, utstyr osv.'!$S$20/60*(-1)*Målinger!$F$3)</f>
        <v/>
      </c>
      <c r="P76" s="121" t="str">
        <f>IF(Målinger!AG76="","",('kjøring-støtteark'!G79-'kjøring-støtteark'!D79)*'Kostnader lønn, utstyr osv.'!$S$20/60*(-1)*Målinger!$F$3)</f>
        <v/>
      </c>
      <c r="Q76" s="123" t="str">
        <f>IF(Målinger!AJ76="","",(Målinger!AJ76-Målinger!H76)*'Kostnader lønn, utstyr osv.'!$S$39*Målinger!$F$3*(-1))</f>
        <v/>
      </c>
      <c r="R76" s="122" t="str">
        <f>IF(Målinger!AI76="","",(Målinger!AI76-Målinger!G76)*'Kostnader lønn, utstyr osv.'!$S$34*(-1)*Målinger!$F$3)</f>
        <v/>
      </c>
      <c r="S76" s="120" t="str">
        <f>IF(Målinger!AR76="","",(Målinger!AR76-Målinger!$E76)*'Kostnader lønn, utstyr osv.'!$S$25*(-1))</f>
        <v/>
      </c>
      <c r="T76" s="120" t="str">
        <f>IF(AND(Målinger!AS76="",Målinger!AV76=""),"",(Målinger!AS76+Målinger!AV76-Målinger!F76)*'Kostnader lønn, utstyr osv.'!$S$20/60*(-1)*Målinger!$F$3)</f>
        <v/>
      </c>
      <c r="U76" s="121" t="str">
        <f>IF(Målinger!AR76="","",('kjøring-støtteark'!H79-'kjøring-støtteark'!D79)*'Kostnader lønn, utstyr osv.'!$S$20/60*(-1)*Målinger!$F$3)</f>
        <v/>
      </c>
      <c r="V76" s="123" t="str">
        <f>IF(Målinger!AU76="","",(Målinger!AU76-Målinger!H76)*'Kostnader lønn, utstyr osv.'!$S$39*Målinger!$F$3*(-1))</f>
        <v/>
      </c>
      <c r="W76" s="122" t="str">
        <f>IF(Målinger!AT76="","",(Målinger!AT76-Målinger!G76)*'Kostnader lønn, utstyr osv.'!$S$34*(-1)*Målinger!$F$3)</f>
        <v/>
      </c>
      <c r="X76" s="120"/>
      <c r="Y76" s="120"/>
      <c r="Z76" s="121"/>
      <c r="AA76" s="123"/>
      <c r="AB76" s="122"/>
      <c r="AC76" s="120"/>
      <c r="AD76" s="120"/>
      <c r="AE76" s="121"/>
      <c r="AF76" s="123"/>
      <c r="AG76" s="122"/>
      <c r="AH76" s="120"/>
      <c r="AI76" s="120"/>
      <c r="AJ76" s="121"/>
      <c r="AK76" s="123"/>
      <c r="AL76" s="122"/>
      <c r="AM76" s="120"/>
      <c r="AN76" s="120"/>
      <c r="AO76" s="121"/>
      <c r="AP76" s="123"/>
      <c r="AQ76" s="122"/>
      <c r="AR76" s="120"/>
      <c r="AS76" s="120"/>
      <c r="AT76" s="121"/>
      <c r="AU76" s="123"/>
      <c r="AV76" s="122"/>
      <c r="AW76" s="120"/>
      <c r="AX76" s="120"/>
      <c r="AY76" s="121"/>
      <c r="AZ76" s="123"/>
      <c r="BA76" s="122"/>
      <c r="BB76" s="120"/>
      <c r="BC76" s="120"/>
      <c r="BD76" s="121"/>
      <c r="BE76" s="123"/>
      <c r="BF76" s="122"/>
      <c r="BG76" s="120"/>
      <c r="BH76" s="120"/>
      <c r="BI76" s="121"/>
      <c r="BJ76" s="123"/>
      <c r="BK76" s="122"/>
      <c r="BL76" s="120"/>
      <c r="BM76" s="120"/>
      <c r="BN76" s="121"/>
      <c r="BO76" s="123"/>
      <c r="BP76" s="122"/>
      <c r="BQ76" s="120"/>
      <c r="BR76" s="120"/>
      <c r="BS76" s="121"/>
      <c r="BT76" s="123"/>
      <c r="BU76" s="122"/>
      <c r="BV76" s="120"/>
      <c r="BW76" s="120"/>
      <c r="BX76" s="121"/>
      <c r="BY76" s="123"/>
      <c r="BZ76" s="122"/>
      <c r="CA76" s="120"/>
      <c r="CB76" s="120"/>
      <c r="CC76" s="121"/>
      <c r="CD76" s="123"/>
      <c r="CE76" s="122"/>
      <c r="CF76" s="120"/>
      <c r="CG76" s="120"/>
      <c r="CH76" s="121"/>
      <c r="CI76" s="123"/>
      <c r="CJ76" s="122"/>
      <c r="CK76" s="120"/>
      <c r="CL76" s="120"/>
      <c r="CM76" s="121"/>
      <c r="CN76" s="123"/>
      <c r="CO76" s="122"/>
      <c r="CP76" s="120"/>
      <c r="CQ76" s="120"/>
      <c r="CR76" s="121"/>
      <c r="CS76" s="123"/>
      <c r="CT76" s="122"/>
      <c r="CU76" s="120"/>
      <c r="CV76" s="120"/>
      <c r="CW76" s="121"/>
      <c r="CX76" s="123"/>
      <c r="CY76" s="122"/>
      <c r="CZ76" s="120"/>
      <c r="DA76" s="120"/>
      <c r="DB76" s="121"/>
      <c r="DC76" s="123"/>
      <c r="DD76" s="122"/>
      <c r="DE76" s="120"/>
      <c r="DF76" s="120"/>
      <c r="DG76" s="121"/>
      <c r="DH76" s="123"/>
      <c r="DI76" s="122"/>
      <c r="DJ76" s="120"/>
      <c r="DK76" s="120"/>
      <c r="DL76" s="121"/>
      <c r="DM76" s="123"/>
      <c r="DN76" s="122"/>
      <c r="DO76" s="120"/>
      <c r="DP76" s="120"/>
      <c r="DQ76" s="121"/>
      <c r="DR76" s="123"/>
      <c r="DS76" s="122"/>
      <c r="DT76" s="115">
        <f t="shared" si="1"/>
        <v>0</v>
      </c>
    </row>
    <row r="77" spans="1:124">
      <c r="A77" s="36" t="str">
        <f>IF(Brukerregistrering!C75="","",Brukerregistrering!C75)</f>
        <v/>
      </c>
      <c r="B77" s="22" t="str">
        <f>IF(Brukerregistrering!F75="","",Brukerregistrering!F75)</f>
        <v/>
      </c>
      <c r="C77" s="23" t="str">
        <f>IF(Brukerregistrering!H75="","",Brukerregistrering!H75)</f>
        <v/>
      </c>
      <c r="D77" s="120" t="str">
        <f>IF(Målinger!K77="","",(Målinger!K77-Målinger!$E77)*'Kostnader lønn, utstyr osv.'!$S$25*(-1))</f>
        <v/>
      </c>
      <c r="E77" s="120" t="str">
        <f>IF(AND(Målinger!L77="",Målinger!O77=""),"",(Målinger!L77+Målinger!O77-Målinger!F77)*'Kostnader lønn, utstyr osv.'!$S$20/60*(-1)*Målinger!$F$3)</f>
        <v/>
      </c>
      <c r="F77" s="121" t="str">
        <f>IF(Målinger!K77="","",('kjøring-støtteark'!E80-'kjøring-støtteark'!D80)*'Kostnader lønn, utstyr osv.'!$S$20/60*(-1)*Målinger!$F$3)</f>
        <v/>
      </c>
      <c r="G77" s="123" t="str">
        <f>IF(Målinger!N77="","",(Målinger!N77-Målinger!H77)*'Kostnader lønn, utstyr osv.'!$S$39*Målinger!$F$3*(-1))</f>
        <v/>
      </c>
      <c r="H77" s="122" t="str">
        <f>IF(Målinger!M77="","",(Målinger!M77-Målinger!G77)*'Kostnader lønn, utstyr osv.'!$S$34*(-1)*Målinger!$F$3)</f>
        <v/>
      </c>
      <c r="I77" s="120" t="str">
        <f>IF(Målinger!V77="","",(Målinger!V77-Målinger!$E77)*'Kostnader lønn, utstyr osv.'!$S$25*(-1))</f>
        <v/>
      </c>
      <c r="J77" s="120" t="str">
        <f>IF(AND(Målinger!W77="",Målinger!Z77=""),"",(Målinger!W77+Målinger!Z77-Målinger!F77)*'Kostnader lønn, utstyr osv.'!$S$20/60*(-1)*Målinger!$F$3)</f>
        <v/>
      </c>
      <c r="K77" s="121" t="str">
        <f>IF(Målinger!V77="","",('kjøring-støtteark'!F80-'kjøring-støtteark'!D80)*'Kostnader lønn, utstyr osv.'!$S$20/60*(-1)*Målinger!$F$3)</f>
        <v/>
      </c>
      <c r="L77" s="123" t="str">
        <f>IF(Målinger!Y77="","",(Målinger!Y77-Målinger!H77)*'Kostnader lønn, utstyr osv.'!$S$39*Målinger!$F$3*(-1))</f>
        <v/>
      </c>
      <c r="M77" s="122" t="str">
        <f>IF(Målinger!X77="","",(Målinger!X77-Målinger!G77)*'Kostnader lønn, utstyr osv.'!$S$34*(-1)*Målinger!$F$3)</f>
        <v/>
      </c>
      <c r="N77" s="120" t="str">
        <f>IF(Målinger!AG77="","",(Målinger!AG77-Målinger!$E77)*'Kostnader lønn, utstyr osv.'!$S$25*(-1))</f>
        <v/>
      </c>
      <c r="O77" s="120" t="str">
        <f>IF(AND(Målinger!AH77="",Målinger!AK77=""),"",(Målinger!AH77+Målinger!AK77-Målinger!F77)*'Kostnader lønn, utstyr osv.'!$S$20/60*(-1)*Målinger!$F$3)</f>
        <v/>
      </c>
      <c r="P77" s="121" t="str">
        <f>IF(Målinger!AG77="","",('kjøring-støtteark'!G80-'kjøring-støtteark'!D80)*'Kostnader lønn, utstyr osv.'!$S$20/60*(-1)*Målinger!$F$3)</f>
        <v/>
      </c>
      <c r="Q77" s="123" t="str">
        <f>IF(Målinger!AJ77="","",(Målinger!AJ77-Målinger!H77)*'Kostnader lønn, utstyr osv.'!$S$39*Målinger!$F$3*(-1))</f>
        <v/>
      </c>
      <c r="R77" s="122" t="str">
        <f>IF(Målinger!AI77="","",(Målinger!AI77-Målinger!G77)*'Kostnader lønn, utstyr osv.'!$S$34*(-1)*Målinger!$F$3)</f>
        <v/>
      </c>
      <c r="S77" s="120" t="str">
        <f>IF(Målinger!AR77="","",(Målinger!AR77-Målinger!$E77)*'Kostnader lønn, utstyr osv.'!$S$25*(-1))</f>
        <v/>
      </c>
      <c r="T77" s="120" t="str">
        <f>IF(AND(Målinger!AS77="",Målinger!AV77=""),"",(Målinger!AS77+Målinger!AV77-Målinger!F77)*'Kostnader lønn, utstyr osv.'!$S$20/60*(-1)*Målinger!$F$3)</f>
        <v/>
      </c>
      <c r="U77" s="121" t="str">
        <f>IF(Målinger!AR77="","",('kjøring-støtteark'!H80-'kjøring-støtteark'!D80)*'Kostnader lønn, utstyr osv.'!$S$20/60*(-1)*Målinger!$F$3)</f>
        <v/>
      </c>
      <c r="V77" s="123" t="str">
        <f>IF(Målinger!AU77="","",(Målinger!AU77-Målinger!H77)*'Kostnader lønn, utstyr osv.'!$S$39*Målinger!$F$3*(-1))</f>
        <v/>
      </c>
      <c r="W77" s="122" t="str">
        <f>IF(Målinger!AT77="","",(Målinger!AT77-Målinger!G77)*'Kostnader lønn, utstyr osv.'!$S$34*(-1)*Målinger!$F$3)</f>
        <v/>
      </c>
      <c r="X77" s="120"/>
      <c r="Y77" s="120"/>
      <c r="Z77" s="121"/>
      <c r="AA77" s="123"/>
      <c r="AB77" s="122"/>
      <c r="AC77" s="120"/>
      <c r="AD77" s="120"/>
      <c r="AE77" s="121"/>
      <c r="AF77" s="123"/>
      <c r="AG77" s="122"/>
      <c r="AH77" s="120"/>
      <c r="AI77" s="120"/>
      <c r="AJ77" s="121"/>
      <c r="AK77" s="123"/>
      <c r="AL77" s="122"/>
      <c r="AM77" s="120"/>
      <c r="AN77" s="120"/>
      <c r="AO77" s="121"/>
      <c r="AP77" s="123"/>
      <c r="AQ77" s="122"/>
      <c r="AR77" s="120"/>
      <c r="AS77" s="120"/>
      <c r="AT77" s="121"/>
      <c r="AU77" s="123"/>
      <c r="AV77" s="122"/>
      <c r="AW77" s="120"/>
      <c r="AX77" s="120"/>
      <c r="AY77" s="121"/>
      <c r="AZ77" s="123"/>
      <c r="BA77" s="122"/>
      <c r="BB77" s="120"/>
      <c r="BC77" s="120"/>
      <c r="BD77" s="121"/>
      <c r="BE77" s="123"/>
      <c r="BF77" s="122"/>
      <c r="BG77" s="120"/>
      <c r="BH77" s="120"/>
      <c r="BI77" s="121"/>
      <c r="BJ77" s="123"/>
      <c r="BK77" s="122"/>
      <c r="BL77" s="120"/>
      <c r="BM77" s="120"/>
      <c r="BN77" s="121"/>
      <c r="BO77" s="123"/>
      <c r="BP77" s="122"/>
      <c r="BQ77" s="120"/>
      <c r="BR77" s="120"/>
      <c r="BS77" s="121"/>
      <c r="BT77" s="123"/>
      <c r="BU77" s="122"/>
      <c r="BV77" s="120"/>
      <c r="BW77" s="120"/>
      <c r="BX77" s="121"/>
      <c r="BY77" s="123"/>
      <c r="BZ77" s="122"/>
      <c r="CA77" s="120"/>
      <c r="CB77" s="120"/>
      <c r="CC77" s="121"/>
      <c r="CD77" s="123"/>
      <c r="CE77" s="122"/>
      <c r="CF77" s="120"/>
      <c r="CG77" s="120"/>
      <c r="CH77" s="121"/>
      <c r="CI77" s="123"/>
      <c r="CJ77" s="122"/>
      <c r="CK77" s="120"/>
      <c r="CL77" s="120"/>
      <c r="CM77" s="121"/>
      <c r="CN77" s="123"/>
      <c r="CO77" s="122"/>
      <c r="CP77" s="120"/>
      <c r="CQ77" s="120"/>
      <c r="CR77" s="121"/>
      <c r="CS77" s="123"/>
      <c r="CT77" s="122"/>
      <c r="CU77" s="120"/>
      <c r="CV77" s="120"/>
      <c r="CW77" s="121"/>
      <c r="CX77" s="123"/>
      <c r="CY77" s="122"/>
      <c r="CZ77" s="120"/>
      <c r="DA77" s="120"/>
      <c r="DB77" s="121"/>
      <c r="DC77" s="123"/>
      <c r="DD77" s="122"/>
      <c r="DE77" s="120"/>
      <c r="DF77" s="120"/>
      <c r="DG77" s="121"/>
      <c r="DH77" s="123"/>
      <c r="DI77" s="122"/>
      <c r="DJ77" s="120"/>
      <c r="DK77" s="120"/>
      <c r="DL77" s="121"/>
      <c r="DM77" s="123"/>
      <c r="DN77" s="122"/>
      <c r="DO77" s="120"/>
      <c r="DP77" s="120"/>
      <c r="DQ77" s="121"/>
      <c r="DR77" s="123"/>
      <c r="DS77" s="122"/>
      <c r="DT77" s="115">
        <f t="shared" si="1"/>
        <v>0</v>
      </c>
    </row>
    <row r="78" spans="1:124">
      <c r="A78" s="36" t="str">
        <f>IF(Brukerregistrering!C76="","",Brukerregistrering!C76)</f>
        <v/>
      </c>
      <c r="B78" s="22" t="str">
        <f>IF(Brukerregistrering!F76="","",Brukerregistrering!F76)</f>
        <v/>
      </c>
      <c r="C78" s="23" t="str">
        <f>IF(Brukerregistrering!H76="","",Brukerregistrering!H76)</f>
        <v/>
      </c>
      <c r="D78" s="120" t="str">
        <f>IF(Målinger!K78="","",(Målinger!K78-Målinger!$E78)*'Kostnader lønn, utstyr osv.'!$S$25*(-1))</f>
        <v/>
      </c>
      <c r="E78" s="120" t="str">
        <f>IF(AND(Målinger!L78="",Målinger!O78=""),"",(Målinger!L78+Målinger!O78-Målinger!F78)*'Kostnader lønn, utstyr osv.'!$S$20/60*(-1)*Målinger!$F$3)</f>
        <v/>
      </c>
      <c r="F78" s="121" t="str">
        <f>IF(Målinger!K78="","",('kjøring-støtteark'!E81-'kjøring-støtteark'!D81)*'Kostnader lønn, utstyr osv.'!$S$20/60*(-1)*Målinger!$F$3)</f>
        <v/>
      </c>
      <c r="G78" s="123" t="str">
        <f>IF(Målinger!N78="","",(Målinger!N78-Målinger!H78)*'Kostnader lønn, utstyr osv.'!$S$39*Målinger!$F$3*(-1))</f>
        <v/>
      </c>
      <c r="H78" s="122" t="str">
        <f>IF(Målinger!M78="","",(Målinger!M78-Målinger!G78)*'Kostnader lønn, utstyr osv.'!$S$34*(-1)*Målinger!$F$3)</f>
        <v/>
      </c>
      <c r="I78" s="120" t="str">
        <f>IF(Målinger!V78="","",(Målinger!V78-Målinger!$E78)*'Kostnader lønn, utstyr osv.'!$S$25*(-1))</f>
        <v/>
      </c>
      <c r="J78" s="120" t="str">
        <f>IF(AND(Målinger!W78="",Målinger!Z78=""),"",(Målinger!W78+Målinger!Z78-Målinger!F78)*'Kostnader lønn, utstyr osv.'!$S$20/60*(-1)*Målinger!$F$3)</f>
        <v/>
      </c>
      <c r="K78" s="121" t="str">
        <f>IF(Målinger!V78="","",('kjøring-støtteark'!F81-'kjøring-støtteark'!D81)*'Kostnader lønn, utstyr osv.'!$S$20/60*(-1)*Målinger!$F$3)</f>
        <v/>
      </c>
      <c r="L78" s="123" t="str">
        <f>IF(Målinger!Y78="","",(Målinger!Y78-Målinger!H78)*'Kostnader lønn, utstyr osv.'!$S$39*Målinger!$F$3*(-1))</f>
        <v/>
      </c>
      <c r="M78" s="122" t="str">
        <f>IF(Målinger!X78="","",(Målinger!X78-Målinger!G78)*'Kostnader lønn, utstyr osv.'!$S$34*(-1)*Målinger!$F$3)</f>
        <v/>
      </c>
      <c r="N78" s="120" t="str">
        <f>IF(Målinger!AG78="","",(Målinger!AG78-Målinger!$E78)*'Kostnader lønn, utstyr osv.'!$S$25*(-1))</f>
        <v/>
      </c>
      <c r="O78" s="120" t="str">
        <f>IF(AND(Målinger!AH78="",Målinger!AK78=""),"",(Målinger!AH78+Målinger!AK78-Målinger!F78)*'Kostnader lønn, utstyr osv.'!$S$20/60*(-1)*Målinger!$F$3)</f>
        <v/>
      </c>
      <c r="P78" s="121" t="str">
        <f>IF(Målinger!AG78="","",('kjøring-støtteark'!G81-'kjøring-støtteark'!D81)*'Kostnader lønn, utstyr osv.'!$S$20/60*(-1)*Målinger!$F$3)</f>
        <v/>
      </c>
      <c r="Q78" s="123" t="str">
        <f>IF(Målinger!AJ78="","",(Målinger!AJ78-Målinger!H78)*'Kostnader lønn, utstyr osv.'!$S$39*Målinger!$F$3*(-1))</f>
        <v/>
      </c>
      <c r="R78" s="122" t="str">
        <f>IF(Målinger!AI78="","",(Målinger!AI78-Målinger!G78)*'Kostnader lønn, utstyr osv.'!$S$34*(-1)*Målinger!$F$3)</f>
        <v/>
      </c>
      <c r="S78" s="120" t="str">
        <f>IF(Målinger!AR78="","",(Målinger!AR78-Målinger!$E78)*'Kostnader lønn, utstyr osv.'!$S$25*(-1))</f>
        <v/>
      </c>
      <c r="T78" s="120" t="str">
        <f>IF(AND(Målinger!AS78="",Målinger!AV78=""),"",(Målinger!AS78+Målinger!AV78-Målinger!F78)*'Kostnader lønn, utstyr osv.'!$S$20/60*(-1)*Målinger!$F$3)</f>
        <v/>
      </c>
      <c r="U78" s="121" t="str">
        <f>IF(Målinger!AR78="","",('kjøring-støtteark'!H81-'kjøring-støtteark'!D81)*'Kostnader lønn, utstyr osv.'!$S$20/60*(-1)*Målinger!$F$3)</f>
        <v/>
      </c>
      <c r="V78" s="123" t="str">
        <f>IF(Målinger!AU78="","",(Målinger!AU78-Målinger!H78)*'Kostnader lønn, utstyr osv.'!$S$39*Målinger!$F$3*(-1))</f>
        <v/>
      </c>
      <c r="W78" s="122" t="str">
        <f>IF(Målinger!AT78="","",(Målinger!AT78-Målinger!G78)*'Kostnader lønn, utstyr osv.'!$S$34*(-1)*Målinger!$F$3)</f>
        <v/>
      </c>
      <c r="X78" s="120"/>
      <c r="Y78" s="120"/>
      <c r="Z78" s="121"/>
      <c r="AA78" s="123"/>
      <c r="AB78" s="122"/>
      <c r="AC78" s="120"/>
      <c r="AD78" s="120"/>
      <c r="AE78" s="121"/>
      <c r="AF78" s="123"/>
      <c r="AG78" s="122"/>
      <c r="AH78" s="120"/>
      <c r="AI78" s="120"/>
      <c r="AJ78" s="121"/>
      <c r="AK78" s="123"/>
      <c r="AL78" s="122"/>
      <c r="AM78" s="120"/>
      <c r="AN78" s="120"/>
      <c r="AO78" s="121"/>
      <c r="AP78" s="123"/>
      <c r="AQ78" s="122"/>
      <c r="AR78" s="120"/>
      <c r="AS78" s="120"/>
      <c r="AT78" s="121"/>
      <c r="AU78" s="123"/>
      <c r="AV78" s="122"/>
      <c r="AW78" s="120"/>
      <c r="AX78" s="120"/>
      <c r="AY78" s="121"/>
      <c r="AZ78" s="123"/>
      <c r="BA78" s="122"/>
      <c r="BB78" s="120"/>
      <c r="BC78" s="120"/>
      <c r="BD78" s="121"/>
      <c r="BE78" s="123"/>
      <c r="BF78" s="122"/>
      <c r="BG78" s="120"/>
      <c r="BH78" s="120"/>
      <c r="BI78" s="121"/>
      <c r="BJ78" s="123"/>
      <c r="BK78" s="122"/>
      <c r="BL78" s="120"/>
      <c r="BM78" s="120"/>
      <c r="BN78" s="121"/>
      <c r="BO78" s="123"/>
      <c r="BP78" s="122"/>
      <c r="BQ78" s="120"/>
      <c r="BR78" s="120"/>
      <c r="BS78" s="121"/>
      <c r="BT78" s="123"/>
      <c r="BU78" s="122"/>
      <c r="BV78" s="120"/>
      <c r="BW78" s="120"/>
      <c r="BX78" s="121"/>
      <c r="BY78" s="123"/>
      <c r="BZ78" s="122"/>
      <c r="CA78" s="120"/>
      <c r="CB78" s="120"/>
      <c r="CC78" s="121"/>
      <c r="CD78" s="123"/>
      <c r="CE78" s="122"/>
      <c r="CF78" s="120"/>
      <c r="CG78" s="120"/>
      <c r="CH78" s="121"/>
      <c r="CI78" s="123"/>
      <c r="CJ78" s="122"/>
      <c r="CK78" s="120"/>
      <c r="CL78" s="120"/>
      <c r="CM78" s="121"/>
      <c r="CN78" s="123"/>
      <c r="CO78" s="122"/>
      <c r="CP78" s="120"/>
      <c r="CQ78" s="120"/>
      <c r="CR78" s="121"/>
      <c r="CS78" s="123"/>
      <c r="CT78" s="122"/>
      <c r="CU78" s="120"/>
      <c r="CV78" s="120"/>
      <c r="CW78" s="121"/>
      <c r="CX78" s="123"/>
      <c r="CY78" s="122"/>
      <c r="CZ78" s="120"/>
      <c r="DA78" s="120"/>
      <c r="DB78" s="121"/>
      <c r="DC78" s="123"/>
      <c r="DD78" s="122"/>
      <c r="DE78" s="120"/>
      <c r="DF78" s="120"/>
      <c r="DG78" s="121"/>
      <c r="DH78" s="123"/>
      <c r="DI78" s="122"/>
      <c r="DJ78" s="120"/>
      <c r="DK78" s="120"/>
      <c r="DL78" s="121"/>
      <c r="DM78" s="123"/>
      <c r="DN78" s="122"/>
      <c r="DO78" s="120"/>
      <c r="DP78" s="120"/>
      <c r="DQ78" s="121"/>
      <c r="DR78" s="123"/>
      <c r="DS78" s="122"/>
      <c r="DT78" s="115">
        <f t="shared" si="1"/>
        <v>0</v>
      </c>
    </row>
    <row r="79" spans="1:124">
      <c r="A79" s="36" t="str">
        <f>IF(Brukerregistrering!C77="","",Brukerregistrering!C77)</f>
        <v/>
      </c>
      <c r="B79" s="22" t="str">
        <f>IF(Brukerregistrering!F77="","",Brukerregistrering!F77)</f>
        <v/>
      </c>
      <c r="C79" s="23" t="str">
        <f>IF(Brukerregistrering!H77="","",Brukerregistrering!H77)</f>
        <v/>
      </c>
      <c r="D79" s="120" t="str">
        <f>IF(Målinger!K79="","",(Målinger!K79-Målinger!$E79)*'Kostnader lønn, utstyr osv.'!$S$25*(-1))</f>
        <v/>
      </c>
      <c r="E79" s="120" t="str">
        <f>IF(AND(Målinger!L79="",Målinger!O79=""),"",(Målinger!L79+Målinger!O79-Målinger!F79)*'Kostnader lønn, utstyr osv.'!$S$20/60*(-1)*Målinger!$F$3)</f>
        <v/>
      </c>
      <c r="F79" s="121" t="str">
        <f>IF(Målinger!K79="","",('kjøring-støtteark'!E82-'kjøring-støtteark'!D82)*'Kostnader lønn, utstyr osv.'!$S$20/60*(-1)*Målinger!$F$3)</f>
        <v/>
      </c>
      <c r="G79" s="123" t="str">
        <f>IF(Målinger!N79="","",(Målinger!N79-Målinger!H79)*'Kostnader lønn, utstyr osv.'!$S$39*Målinger!$F$3*(-1))</f>
        <v/>
      </c>
      <c r="H79" s="122" t="str">
        <f>IF(Målinger!M79="","",(Målinger!M79-Målinger!G79)*'Kostnader lønn, utstyr osv.'!$S$34*(-1)*Målinger!$F$3)</f>
        <v/>
      </c>
      <c r="I79" s="120" t="str">
        <f>IF(Målinger!V79="","",(Målinger!V79-Målinger!$E79)*'Kostnader lønn, utstyr osv.'!$S$25*(-1))</f>
        <v/>
      </c>
      <c r="J79" s="120" t="str">
        <f>IF(AND(Målinger!W79="",Målinger!Z79=""),"",(Målinger!W79+Målinger!Z79-Målinger!F79)*'Kostnader lønn, utstyr osv.'!$S$20/60*(-1)*Målinger!$F$3)</f>
        <v/>
      </c>
      <c r="K79" s="121" t="str">
        <f>IF(Målinger!V79="","",('kjøring-støtteark'!F82-'kjøring-støtteark'!D82)*'Kostnader lønn, utstyr osv.'!$S$20/60*(-1)*Målinger!$F$3)</f>
        <v/>
      </c>
      <c r="L79" s="123" t="str">
        <f>IF(Målinger!Y79="","",(Målinger!Y79-Målinger!H79)*'Kostnader lønn, utstyr osv.'!$S$39*Målinger!$F$3*(-1))</f>
        <v/>
      </c>
      <c r="M79" s="122" t="str">
        <f>IF(Målinger!X79="","",(Målinger!X79-Målinger!G79)*'Kostnader lønn, utstyr osv.'!$S$34*(-1)*Målinger!$F$3)</f>
        <v/>
      </c>
      <c r="N79" s="120" t="str">
        <f>IF(Målinger!AG79="","",(Målinger!AG79-Målinger!$E79)*'Kostnader lønn, utstyr osv.'!$S$25*(-1))</f>
        <v/>
      </c>
      <c r="O79" s="120" t="str">
        <f>IF(AND(Målinger!AH79="",Målinger!AK79=""),"",(Målinger!AH79+Målinger!AK79-Målinger!F79)*'Kostnader lønn, utstyr osv.'!$S$20/60*(-1)*Målinger!$F$3)</f>
        <v/>
      </c>
      <c r="P79" s="121" t="str">
        <f>IF(Målinger!AG79="","",('kjøring-støtteark'!G82-'kjøring-støtteark'!D82)*'Kostnader lønn, utstyr osv.'!$S$20/60*(-1)*Målinger!$F$3)</f>
        <v/>
      </c>
      <c r="Q79" s="123" t="str">
        <f>IF(Målinger!AJ79="","",(Målinger!AJ79-Målinger!H79)*'Kostnader lønn, utstyr osv.'!$S$39*Målinger!$F$3*(-1))</f>
        <v/>
      </c>
      <c r="R79" s="122" t="str">
        <f>IF(Målinger!AI79="","",(Målinger!AI79-Målinger!G79)*'Kostnader lønn, utstyr osv.'!$S$34*(-1)*Målinger!$F$3)</f>
        <v/>
      </c>
      <c r="S79" s="120" t="str">
        <f>IF(Målinger!AR79="","",(Målinger!AR79-Målinger!$E79)*'Kostnader lønn, utstyr osv.'!$S$25*(-1))</f>
        <v/>
      </c>
      <c r="T79" s="120" t="str">
        <f>IF(AND(Målinger!AS79="",Målinger!AV79=""),"",(Målinger!AS79+Målinger!AV79-Målinger!F79)*'Kostnader lønn, utstyr osv.'!$S$20/60*(-1)*Målinger!$F$3)</f>
        <v/>
      </c>
      <c r="U79" s="121" t="str">
        <f>IF(Målinger!AR79="","",('kjøring-støtteark'!H82-'kjøring-støtteark'!D82)*'Kostnader lønn, utstyr osv.'!$S$20/60*(-1)*Målinger!$F$3)</f>
        <v/>
      </c>
      <c r="V79" s="123" t="str">
        <f>IF(Målinger!AU79="","",(Målinger!AU79-Målinger!H79)*'Kostnader lønn, utstyr osv.'!$S$39*Målinger!$F$3*(-1))</f>
        <v/>
      </c>
      <c r="W79" s="122" t="str">
        <f>IF(Målinger!AT79="","",(Målinger!AT79-Målinger!G79)*'Kostnader lønn, utstyr osv.'!$S$34*(-1)*Målinger!$F$3)</f>
        <v/>
      </c>
      <c r="X79" s="120"/>
      <c r="Y79" s="120"/>
      <c r="Z79" s="121"/>
      <c r="AA79" s="123"/>
      <c r="AB79" s="122"/>
      <c r="AC79" s="120"/>
      <c r="AD79" s="120"/>
      <c r="AE79" s="121"/>
      <c r="AF79" s="123"/>
      <c r="AG79" s="122"/>
      <c r="AH79" s="120"/>
      <c r="AI79" s="120"/>
      <c r="AJ79" s="121"/>
      <c r="AK79" s="123"/>
      <c r="AL79" s="122"/>
      <c r="AM79" s="120"/>
      <c r="AN79" s="120"/>
      <c r="AO79" s="121"/>
      <c r="AP79" s="123"/>
      <c r="AQ79" s="122"/>
      <c r="AR79" s="120"/>
      <c r="AS79" s="120"/>
      <c r="AT79" s="121"/>
      <c r="AU79" s="123"/>
      <c r="AV79" s="122"/>
      <c r="AW79" s="120"/>
      <c r="AX79" s="120"/>
      <c r="AY79" s="121"/>
      <c r="AZ79" s="123"/>
      <c r="BA79" s="122"/>
      <c r="BB79" s="120"/>
      <c r="BC79" s="120"/>
      <c r="BD79" s="121"/>
      <c r="BE79" s="123"/>
      <c r="BF79" s="122"/>
      <c r="BG79" s="120"/>
      <c r="BH79" s="120"/>
      <c r="BI79" s="121"/>
      <c r="BJ79" s="123"/>
      <c r="BK79" s="122"/>
      <c r="BL79" s="120"/>
      <c r="BM79" s="120"/>
      <c r="BN79" s="121"/>
      <c r="BO79" s="123"/>
      <c r="BP79" s="122"/>
      <c r="BQ79" s="120"/>
      <c r="BR79" s="120"/>
      <c r="BS79" s="121"/>
      <c r="BT79" s="123"/>
      <c r="BU79" s="122"/>
      <c r="BV79" s="120"/>
      <c r="BW79" s="120"/>
      <c r="BX79" s="121"/>
      <c r="BY79" s="123"/>
      <c r="BZ79" s="122"/>
      <c r="CA79" s="120"/>
      <c r="CB79" s="120"/>
      <c r="CC79" s="121"/>
      <c r="CD79" s="123"/>
      <c r="CE79" s="122"/>
      <c r="CF79" s="120"/>
      <c r="CG79" s="120"/>
      <c r="CH79" s="121"/>
      <c r="CI79" s="123"/>
      <c r="CJ79" s="122"/>
      <c r="CK79" s="120"/>
      <c r="CL79" s="120"/>
      <c r="CM79" s="121"/>
      <c r="CN79" s="123"/>
      <c r="CO79" s="122"/>
      <c r="CP79" s="120"/>
      <c r="CQ79" s="120"/>
      <c r="CR79" s="121"/>
      <c r="CS79" s="123"/>
      <c r="CT79" s="122"/>
      <c r="CU79" s="120"/>
      <c r="CV79" s="120"/>
      <c r="CW79" s="121"/>
      <c r="CX79" s="123"/>
      <c r="CY79" s="122"/>
      <c r="CZ79" s="120"/>
      <c r="DA79" s="120"/>
      <c r="DB79" s="121"/>
      <c r="DC79" s="123"/>
      <c r="DD79" s="122"/>
      <c r="DE79" s="120"/>
      <c r="DF79" s="120"/>
      <c r="DG79" s="121"/>
      <c r="DH79" s="123"/>
      <c r="DI79" s="122"/>
      <c r="DJ79" s="120"/>
      <c r="DK79" s="120"/>
      <c r="DL79" s="121"/>
      <c r="DM79" s="123"/>
      <c r="DN79" s="122"/>
      <c r="DO79" s="120"/>
      <c r="DP79" s="120"/>
      <c r="DQ79" s="121"/>
      <c r="DR79" s="123"/>
      <c r="DS79" s="122"/>
      <c r="DT79" s="115">
        <f t="shared" si="1"/>
        <v>0</v>
      </c>
    </row>
    <row r="80" spans="1:124">
      <c r="A80" s="36" t="str">
        <f>IF(Brukerregistrering!C78="","",Brukerregistrering!C78)</f>
        <v/>
      </c>
      <c r="B80" s="22" t="str">
        <f>IF(Brukerregistrering!F78="","",Brukerregistrering!F78)</f>
        <v/>
      </c>
      <c r="C80" s="23" t="str">
        <f>IF(Brukerregistrering!H78="","",Brukerregistrering!H78)</f>
        <v/>
      </c>
      <c r="D80" s="120" t="str">
        <f>IF(Målinger!K80="","",(Målinger!K80-Målinger!$E80)*'Kostnader lønn, utstyr osv.'!$S$25*(-1))</f>
        <v/>
      </c>
      <c r="E80" s="120" t="str">
        <f>IF(AND(Målinger!L80="",Målinger!O80=""),"",(Målinger!L80+Målinger!O80-Målinger!F80)*'Kostnader lønn, utstyr osv.'!$S$20/60*(-1)*Målinger!$F$3)</f>
        <v/>
      </c>
      <c r="F80" s="121" t="str">
        <f>IF(Målinger!K80="","",('kjøring-støtteark'!E83-'kjøring-støtteark'!D83)*'Kostnader lønn, utstyr osv.'!$S$20/60*(-1)*Målinger!$F$3)</f>
        <v/>
      </c>
      <c r="G80" s="123" t="str">
        <f>IF(Målinger!N80="","",(Målinger!N80-Målinger!H80)*'Kostnader lønn, utstyr osv.'!$S$39*Målinger!$F$3*(-1))</f>
        <v/>
      </c>
      <c r="H80" s="122" t="str">
        <f>IF(Målinger!M80="","",(Målinger!M80-Målinger!G80)*'Kostnader lønn, utstyr osv.'!$S$34*(-1)*Målinger!$F$3)</f>
        <v/>
      </c>
      <c r="I80" s="120" t="str">
        <f>IF(Målinger!V80="","",(Målinger!V80-Målinger!$E80)*'Kostnader lønn, utstyr osv.'!$S$25*(-1))</f>
        <v/>
      </c>
      <c r="J80" s="120" t="str">
        <f>IF(AND(Målinger!W80="",Målinger!Z80=""),"",(Målinger!W80+Målinger!Z80-Målinger!F80)*'Kostnader lønn, utstyr osv.'!$S$20/60*(-1)*Målinger!$F$3)</f>
        <v/>
      </c>
      <c r="K80" s="121" t="str">
        <f>IF(Målinger!V80="","",('kjøring-støtteark'!F83-'kjøring-støtteark'!D83)*'Kostnader lønn, utstyr osv.'!$S$20/60*(-1)*Målinger!$F$3)</f>
        <v/>
      </c>
      <c r="L80" s="123" t="str">
        <f>IF(Målinger!Y80="","",(Målinger!Y80-Målinger!H80)*'Kostnader lønn, utstyr osv.'!$S$39*Målinger!$F$3*(-1))</f>
        <v/>
      </c>
      <c r="M80" s="122" t="str">
        <f>IF(Målinger!X80="","",(Målinger!X80-Målinger!G80)*'Kostnader lønn, utstyr osv.'!$S$34*(-1)*Målinger!$F$3)</f>
        <v/>
      </c>
      <c r="N80" s="120" t="str">
        <f>IF(Målinger!AG80="","",(Målinger!AG80-Målinger!$E80)*'Kostnader lønn, utstyr osv.'!$S$25*(-1))</f>
        <v/>
      </c>
      <c r="O80" s="120" t="str">
        <f>IF(AND(Målinger!AH80="",Målinger!AK80=""),"",(Målinger!AH80+Målinger!AK80-Målinger!F80)*'Kostnader lønn, utstyr osv.'!$S$20/60*(-1)*Målinger!$F$3)</f>
        <v/>
      </c>
      <c r="P80" s="121" t="str">
        <f>IF(Målinger!AG80="","",('kjøring-støtteark'!G83-'kjøring-støtteark'!D83)*'Kostnader lønn, utstyr osv.'!$S$20/60*(-1)*Målinger!$F$3)</f>
        <v/>
      </c>
      <c r="Q80" s="123" t="str">
        <f>IF(Målinger!AJ80="","",(Målinger!AJ80-Målinger!H80)*'Kostnader lønn, utstyr osv.'!$S$39*Målinger!$F$3*(-1))</f>
        <v/>
      </c>
      <c r="R80" s="122" t="str">
        <f>IF(Målinger!AI80="","",(Målinger!AI80-Målinger!G80)*'Kostnader lønn, utstyr osv.'!$S$34*(-1)*Målinger!$F$3)</f>
        <v/>
      </c>
      <c r="S80" s="120" t="str">
        <f>IF(Målinger!AR80="","",(Målinger!AR80-Målinger!$E80)*'Kostnader lønn, utstyr osv.'!$S$25*(-1))</f>
        <v/>
      </c>
      <c r="T80" s="120" t="str">
        <f>IF(AND(Målinger!AS80="",Målinger!AV80=""),"",(Målinger!AS80+Målinger!AV80-Målinger!F80)*'Kostnader lønn, utstyr osv.'!$S$20/60*(-1)*Målinger!$F$3)</f>
        <v/>
      </c>
      <c r="U80" s="121" t="str">
        <f>IF(Målinger!AR80="","",('kjøring-støtteark'!H83-'kjøring-støtteark'!D83)*'Kostnader lønn, utstyr osv.'!$S$20/60*(-1)*Målinger!$F$3)</f>
        <v/>
      </c>
      <c r="V80" s="123" t="str">
        <f>IF(Målinger!AU80="","",(Målinger!AU80-Målinger!H80)*'Kostnader lønn, utstyr osv.'!$S$39*Målinger!$F$3*(-1))</f>
        <v/>
      </c>
      <c r="W80" s="122" t="str">
        <f>IF(Målinger!AT80="","",(Målinger!AT80-Målinger!G80)*'Kostnader lønn, utstyr osv.'!$S$34*(-1)*Målinger!$F$3)</f>
        <v/>
      </c>
      <c r="X80" s="120"/>
      <c r="Y80" s="120"/>
      <c r="Z80" s="121"/>
      <c r="AA80" s="123"/>
      <c r="AB80" s="122"/>
      <c r="AC80" s="120"/>
      <c r="AD80" s="120"/>
      <c r="AE80" s="121"/>
      <c r="AF80" s="123"/>
      <c r="AG80" s="122"/>
      <c r="AH80" s="120"/>
      <c r="AI80" s="120"/>
      <c r="AJ80" s="121"/>
      <c r="AK80" s="123"/>
      <c r="AL80" s="122"/>
      <c r="AM80" s="120"/>
      <c r="AN80" s="120"/>
      <c r="AO80" s="121"/>
      <c r="AP80" s="123"/>
      <c r="AQ80" s="122"/>
      <c r="AR80" s="120"/>
      <c r="AS80" s="120"/>
      <c r="AT80" s="121"/>
      <c r="AU80" s="123"/>
      <c r="AV80" s="122"/>
      <c r="AW80" s="120"/>
      <c r="AX80" s="120"/>
      <c r="AY80" s="121"/>
      <c r="AZ80" s="123"/>
      <c r="BA80" s="122"/>
      <c r="BB80" s="120"/>
      <c r="BC80" s="120"/>
      <c r="BD80" s="121"/>
      <c r="BE80" s="123"/>
      <c r="BF80" s="122"/>
      <c r="BG80" s="120"/>
      <c r="BH80" s="120"/>
      <c r="BI80" s="121"/>
      <c r="BJ80" s="123"/>
      <c r="BK80" s="122"/>
      <c r="BL80" s="120"/>
      <c r="BM80" s="120"/>
      <c r="BN80" s="121"/>
      <c r="BO80" s="123"/>
      <c r="BP80" s="122"/>
      <c r="BQ80" s="120"/>
      <c r="BR80" s="120"/>
      <c r="BS80" s="121"/>
      <c r="BT80" s="123"/>
      <c r="BU80" s="122"/>
      <c r="BV80" s="120"/>
      <c r="BW80" s="120"/>
      <c r="BX80" s="121"/>
      <c r="BY80" s="123"/>
      <c r="BZ80" s="122"/>
      <c r="CA80" s="120"/>
      <c r="CB80" s="120"/>
      <c r="CC80" s="121"/>
      <c r="CD80" s="123"/>
      <c r="CE80" s="122"/>
      <c r="CF80" s="120"/>
      <c r="CG80" s="120"/>
      <c r="CH80" s="121"/>
      <c r="CI80" s="123"/>
      <c r="CJ80" s="122"/>
      <c r="CK80" s="120"/>
      <c r="CL80" s="120"/>
      <c r="CM80" s="121"/>
      <c r="CN80" s="123"/>
      <c r="CO80" s="122"/>
      <c r="CP80" s="120"/>
      <c r="CQ80" s="120"/>
      <c r="CR80" s="121"/>
      <c r="CS80" s="123"/>
      <c r="CT80" s="122"/>
      <c r="CU80" s="120"/>
      <c r="CV80" s="120"/>
      <c r="CW80" s="121"/>
      <c r="CX80" s="123"/>
      <c r="CY80" s="122"/>
      <c r="CZ80" s="120"/>
      <c r="DA80" s="120"/>
      <c r="DB80" s="121"/>
      <c r="DC80" s="123"/>
      <c r="DD80" s="122"/>
      <c r="DE80" s="120"/>
      <c r="DF80" s="120"/>
      <c r="DG80" s="121"/>
      <c r="DH80" s="123"/>
      <c r="DI80" s="122"/>
      <c r="DJ80" s="120"/>
      <c r="DK80" s="120"/>
      <c r="DL80" s="121"/>
      <c r="DM80" s="123"/>
      <c r="DN80" s="122"/>
      <c r="DO80" s="120"/>
      <c r="DP80" s="120"/>
      <c r="DQ80" s="121"/>
      <c r="DR80" s="123"/>
      <c r="DS80" s="122"/>
      <c r="DT80" s="115">
        <f t="shared" si="1"/>
        <v>0</v>
      </c>
    </row>
    <row r="81" spans="1:124">
      <c r="A81" s="36" t="str">
        <f>IF(Brukerregistrering!C79="","",Brukerregistrering!C79)</f>
        <v/>
      </c>
      <c r="B81" s="22" t="str">
        <f>IF(Brukerregistrering!F79="","",Brukerregistrering!F79)</f>
        <v/>
      </c>
      <c r="C81" s="23" t="str">
        <f>IF(Brukerregistrering!H79="","",Brukerregistrering!H79)</f>
        <v/>
      </c>
      <c r="D81" s="120" t="str">
        <f>IF(Målinger!K81="","",(Målinger!K81-Målinger!$E81)*'Kostnader lønn, utstyr osv.'!$S$25*(-1))</f>
        <v/>
      </c>
      <c r="E81" s="120" t="str">
        <f>IF(AND(Målinger!L81="",Målinger!O81=""),"",(Målinger!L81+Målinger!O81-Målinger!F81)*'Kostnader lønn, utstyr osv.'!$S$20/60*(-1)*Målinger!$F$3)</f>
        <v/>
      </c>
      <c r="F81" s="121" t="str">
        <f>IF(Målinger!K81="","",('kjøring-støtteark'!E84-'kjøring-støtteark'!D84)*'Kostnader lønn, utstyr osv.'!$S$20/60*(-1)*Målinger!$F$3)</f>
        <v/>
      </c>
      <c r="G81" s="123" t="str">
        <f>IF(Målinger!N81="","",(Målinger!N81-Målinger!H81)*'Kostnader lønn, utstyr osv.'!$S$39*Målinger!$F$3*(-1))</f>
        <v/>
      </c>
      <c r="H81" s="122" t="str">
        <f>IF(Målinger!M81="","",(Målinger!M81-Målinger!G81)*'Kostnader lønn, utstyr osv.'!$S$34*(-1)*Målinger!$F$3)</f>
        <v/>
      </c>
      <c r="I81" s="120" t="str">
        <f>IF(Målinger!V81="","",(Målinger!V81-Målinger!$E81)*'Kostnader lønn, utstyr osv.'!$S$25*(-1))</f>
        <v/>
      </c>
      <c r="J81" s="120" t="str">
        <f>IF(AND(Målinger!W81="",Målinger!Z81=""),"",(Målinger!W81+Målinger!Z81-Målinger!F81)*'Kostnader lønn, utstyr osv.'!$S$20/60*(-1)*Målinger!$F$3)</f>
        <v/>
      </c>
      <c r="K81" s="121" t="str">
        <f>IF(Målinger!V81="","",('kjøring-støtteark'!F84-'kjøring-støtteark'!D84)*'Kostnader lønn, utstyr osv.'!$S$20/60*(-1)*Målinger!$F$3)</f>
        <v/>
      </c>
      <c r="L81" s="123" t="str">
        <f>IF(Målinger!Y81="","",(Målinger!Y81-Målinger!H81)*'Kostnader lønn, utstyr osv.'!$S$39*Målinger!$F$3*(-1))</f>
        <v/>
      </c>
      <c r="M81" s="122" t="str">
        <f>IF(Målinger!X81="","",(Målinger!X81-Målinger!G81)*'Kostnader lønn, utstyr osv.'!$S$34*(-1)*Målinger!$F$3)</f>
        <v/>
      </c>
      <c r="N81" s="120" t="str">
        <f>IF(Målinger!AG81="","",(Målinger!AG81-Målinger!$E81)*'Kostnader lønn, utstyr osv.'!$S$25*(-1))</f>
        <v/>
      </c>
      <c r="O81" s="120" t="str">
        <f>IF(AND(Målinger!AH81="",Målinger!AK81=""),"",(Målinger!AH81+Målinger!AK81-Målinger!F81)*'Kostnader lønn, utstyr osv.'!$S$20/60*(-1)*Målinger!$F$3)</f>
        <v/>
      </c>
      <c r="P81" s="121" t="str">
        <f>IF(Målinger!AG81="","",('kjøring-støtteark'!G84-'kjøring-støtteark'!D84)*'Kostnader lønn, utstyr osv.'!$S$20/60*(-1)*Målinger!$F$3)</f>
        <v/>
      </c>
      <c r="Q81" s="123" t="str">
        <f>IF(Målinger!AJ81="","",(Målinger!AJ81-Målinger!H81)*'Kostnader lønn, utstyr osv.'!$S$39*Målinger!$F$3*(-1))</f>
        <v/>
      </c>
      <c r="R81" s="122" t="str">
        <f>IF(Målinger!AI81="","",(Målinger!AI81-Målinger!G81)*'Kostnader lønn, utstyr osv.'!$S$34*(-1)*Målinger!$F$3)</f>
        <v/>
      </c>
      <c r="S81" s="120" t="str">
        <f>IF(Målinger!AR81="","",(Målinger!AR81-Målinger!$E81)*'Kostnader lønn, utstyr osv.'!$S$25*(-1))</f>
        <v/>
      </c>
      <c r="T81" s="120" t="str">
        <f>IF(AND(Målinger!AS81="",Målinger!AV81=""),"",(Målinger!AS81+Målinger!AV81-Målinger!F81)*'Kostnader lønn, utstyr osv.'!$S$20/60*(-1)*Målinger!$F$3)</f>
        <v/>
      </c>
      <c r="U81" s="121" t="str">
        <f>IF(Målinger!AR81="","",('kjøring-støtteark'!H84-'kjøring-støtteark'!D84)*'Kostnader lønn, utstyr osv.'!$S$20/60*(-1)*Målinger!$F$3)</f>
        <v/>
      </c>
      <c r="V81" s="123" t="str">
        <f>IF(Målinger!AU81="","",(Målinger!AU81-Målinger!H81)*'Kostnader lønn, utstyr osv.'!$S$39*Målinger!$F$3*(-1))</f>
        <v/>
      </c>
      <c r="W81" s="122" t="str">
        <f>IF(Målinger!AT81="","",(Målinger!AT81-Målinger!G81)*'Kostnader lønn, utstyr osv.'!$S$34*(-1)*Målinger!$F$3)</f>
        <v/>
      </c>
      <c r="X81" s="120"/>
      <c r="Y81" s="120"/>
      <c r="Z81" s="121"/>
      <c r="AA81" s="123"/>
      <c r="AB81" s="122"/>
      <c r="AC81" s="120"/>
      <c r="AD81" s="120"/>
      <c r="AE81" s="121"/>
      <c r="AF81" s="123"/>
      <c r="AG81" s="122"/>
      <c r="AH81" s="120"/>
      <c r="AI81" s="120"/>
      <c r="AJ81" s="121"/>
      <c r="AK81" s="123"/>
      <c r="AL81" s="122"/>
      <c r="AM81" s="120"/>
      <c r="AN81" s="120"/>
      <c r="AO81" s="121"/>
      <c r="AP81" s="123"/>
      <c r="AQ81" s="122"/>
      <c r="AR81" s="120"/>
      <c r="AS81" s="120"/>
      <c r="AT81" s="121"/>
      <c r="AU81" s="123"/>
      <c r="AV81" s="122"/>
      <c r="AW81" s="120"/>
      <c r="AX81" s="120"/>
      <c r="AY81" s="121"/>
      <c r="AZ81" s="123"/>
      <c r="BA81" s="122"/>
      <c r="BB81" s="120"/>
      <c r="BC81" s="120"/>
      <c r="BD81" s="121"/>
      <c r="BE81" s="123"/>
      <c r="BF81" s="122"/>
      <c r="BG81" s="120"/>
      <c r="BH81" s="120"/>
      <c r="BI81" s="121"/>
      <c r="BJ81" s="123"/>
      <c r="BK81" s="122"/>
      <c r="BL81" s="120"/>
      <c r="BM81" s="120"/>
      <c r="BN81" s="121"/>
      <c r="BO81" s="123"/>
      <c r="BP81" s="122"/>
      <c r="BQ81" s="120"/>
      <c r="BR81" s="120"/>
      <c r="BS81" s="121"/>
      <c r="BT81" s="123"/>
      <c r="BU81" s="122"/>
      <c r="BV81" s="120"/>
      <c r="BW81" s="120"/>
      <c r="BX81" s="121"/>
      <c r="BY81" s="123"/>
      <c r="BZ81" s="122"/>
      <c r="CA81" s="120"/>
      <c r="CB81" s="120"/>
      <c r="CC81" s="121"/>
      <c r="CD81" s="123"/>
      <c r="CE81" s="122"/>
      <c r="CF81" s="120"/>
      <c r="CG81" s="120"/>
      <c r="CH81" s="121"/>
      <c r="CI81" s="123"/>
      <c r="CJ81" s="122"/>
      <c r="CK81" s="120"/>
      <c r="CL81" s="120"/>
      <c r="CM81" s="121"/>
      <c r="CN81" s="123"/>
      <c r="CO81" s="122"/>
      <c r="CP81" s="120"/>
      <c r="CQ81" s="120"/>
      <c r="CR81" s="121"/>
      <c r="CS81" s="123"/>
      <c r="CT81" s="122"/>
      <c r="CU81" s="120"/>
      <c r="CV81" s="120"/>
      <c r="CW81" s="121"/>
      <c r="CX81" s="123"/>
      <c r="CY81" s="122"/>
      <c r="CZ81" s="120"/>
      <c r="DA81" s="120"/>
      <c r="DB81" s="121"/>
      <c r="DC81" s="123"/>
      <c r="DD81" s="122"/>
      <c r="DE81" s="120"/>
      <c r="DF81" s="120"/>
      <c r="DG81" s="121"/>
      <c r="DH81" s="123"/>
      <c r="DI81" s="122"/>
      <c r="DJ81" s="120"/>
      <c r="DK81" s="120"/>
      <c r="DL81" s="121"/>
      <c r="DM81" s="123"/>
      <c r="DN81" s="122"/>
      <c r="DO81" s="120"/>
      <c r="DP81" s="120"/>
      <c r="DQ81" s="121"/>
      <c r="DR81" s="123"/>
      <c r="DS81" s="122"/>
      <c r="DT81" s="115">
        <f t="shared" si="1"/>
        <v>0</v>
      </c>
    </row>
    <row r="82" spans="1:124">
      <c r="A82" s="36" t="str">
        <f>IF(Brukerregistrering!C80="","",Brukerregistrering!C80)</f>
        <v/>
      </c>
      <c r="B82" s="22" t="str">
        <f>IF(Brukerregistrering!F80="","",Brukerregistrering!F80)</f>
        <v/>
      </c>
      <c r="C82" s="23" t="str">
        <f>IF(Brukerregistrering!H80="","",Brukerregistrering!H80)</f>
        <v/>
      </c>
      <c r="D82" s="120" t="str">
        <f>IF(Målinger!K82="","",(Målinger!K82-Målinger!$E82)*'Kostnader lønn, utstyr osv.'!$S$25*(-1))</f>
        <v/>
      </c>
      <c r="E82" s="120" t="str">
        <f>IF(AND(Målinger!L82="",Målinger!O82=""),"",(Målinger!L82+Målinger!O82-Målinger!F82)*'Kostnader lønn, utstyr osv.'!$S$20/60*(-1)*Målinger!$F$3)</f>
        <v/>
      </c>
      <c r="F82" s="121" t="str">
        <f>IF(Målinger!K82="","",('kjøring-støtteark'!E85-'kjøring-støtteark'!D85)*'Kostnader lønn, utstyr osv.'!$S$20/60*(-1)*Målinger!$F$3)</f>
        <v/>
      </c>
      <c r="G82" s="123" t="str">
        <f>IF(Målinger!N82="","",(Målinger!N82-Målinger!H82)*'Kostnader lønn, utstyr osv.'!$S$39*Målinger!$F$3*(-1))</f>
        <v/>
      </c>
      <c r="H82" s="122" t="str">
        <f>IF(Målinger!M82="","",(Målinger!M82-Målinger!G82)*'Kostnader lønn, utstyr osv.'!$S$34*(-1)*Målinger!$F$3)</f>
        <v/>
      </c>
      <c r="I82" s="120" t="str">
        <f>IF(Målinger!V82="","",(Målinger!V82-Målinger!$E82)*'Kostnader lønn, utstyr osv.'!$S$25*(-1))</f>
        <v/>
      </c>
      <c r="J82" s="120" t="str">
        <f>IF(AND(Målinger!W82="",Målinger!Z82=""),"",(Målinger!W82+Målinger!Z82-Målinger!F82)*'Kostnader lønn, utstyr osv.'!$S$20/60*(-1)*Målinger!$F$3)</f>
        <v/>
      </c>
      <c r="K82" s="121" t="str">
        <f>IF(Målinger!V82="","",('kjøring-støtteark'!F85-'kjøring-støtteark'!D85)*'Kostnader lønn, utstyr osv.'!$S$20/60*(-1)*Målinger!$F$3)</f>
        <v/>
      </c>
      <c r="L82" s="123" t="str">
        <f>IF(Målinger!Y82="","",(Målinger!Y82-Målinger!H82)*'Kostnader lønn, utstyr osv.'!$S$39*Målinger!$F$3*(-1))</f>
        <v/>
      </c>
      <c r="M82" s="122" t="str">
        <f>IF(Målinger!X82="","",(Målinger!X82-Målinger!G82)*'Kostnader lønn, utstyr osv.'!$S$34*(-1)*Målinger!$F$3)</f>
        <v/>
      </c>
      <c r="N82" s="120" t="str">
        <f>IF(Målinger!AG82="","",(Målinger!AG82-Målinger!$E82)*'Kostnader lønn, utstyr osv.'!$S$25*(-1))</f>
        <v/>
      </c>
      <c r="O82" s="120" t="str">
        <f>IF(AND(Målinger!AH82="",Målinger!AK82=""),"",(Målinger!AH82+Målinger!AK82-Målinger!F82)*'Kostnader lønn, utstyr osv.'!$S$20/60*(-1)*Målinger!$F$3)</f>
        <v/>
      </c>
      <c r="P82" s="121" t="str">
        <f>IF(Målinger!AG82="","",('kjøring-støtteark'!G85-'kjøring-støtteark'!D85)*'Kostnader lønn, utstyr osv.'!$S$20/60*(-1)*Målinger!$F$3)</f>
        <v/>
      </c>
      <c r="Q82" s="123" t="str">
        <f>IF(Målinger!AJ82="","",(Målinger!AJ82-Målinger!H82)*'Kostnader lønn, utstyr osv.'!$S$39*Målinger!$F$3*(-1))</f>
        <v/>
      </c>
      <c r="R82" s="122" t="str">
        <f>IF(Målinger!AI82="","",(Målinger!AI82-Målinger!G82)*'Kostnader lønn, utstyr osv.'!$S$34*(-1)*Målinger!$F$3)</f>
        <v/>
      </c>
      <c r="S82" s="120" t="str">
        <f>IF(Målinger!AR82="","",(Målinger!AR82-Målinger!$E82)*'Kostnader lønn, utstyr osv.'!$S$25*(-1))</f>
        <v/>
      </c>
      <c r="T82" s="120" t="str">
        <f>IF(AND(Målinger!AS82="",Målinger!AV82=""),"",(Målinger!AS82+Målinger!AV82-Målinger!F82)*'Kostnader lønn, utstyr osv.'!$S$20/60*(-1)*Målinger!$F$3)</f>
        <v/>
      </c>
      <c r="U82" s="121" t="str">
        <f>IF(Målinger!AR82="","",('kjøring-støtteark'!H85-'kjøring-støtteark'!D85)*'Kostnader lønn, utstyr osv.'!$S$20/60*(-1)*Målinger!$F$3)</f>
        <v/>
      </c>
      <c r="V82" s="123" t="str">
        <f>IF(Målinger!AU82="","",(Målinger!AU82-Målinger!H82)*'Kostnader lønn, utstyr osv.'!$S$39*Målinger!$F$3*(-1))</f>
        <v/>
      </c>
      <c r="W82" s="122" t="str">
        <f>IF(Målinger!AT82="","",(Målinger!AT82-Målinger!G82)*'Kostnader lønn, utstyr osv.'!$S$34*(-1)*Målinger!$F$3)</f>
        <v/>
      </c>
      <c r="X82" s="120"/>
      <c r="Y82" s="120"/>
      <c r="Z82" s="121"/>
      <c r="AA82" s="123"/>
      <c r="AB82" s="122"/>
      <c r="AC82" s="120"/>
      <c r="AD82" s="120"/>
      <c r="AE82" s="121"/>
      <c r="AF82" s="123"/>
      <c r="AG82" s="122"/>
      <c r="AH82" s="120"/>
      <c r="AI82" s="120"/>
      <c r="AJ82" s="121"/>
      <c r="AK82" s="123"/>
      <c r="AL82" s="122"/>
      <c r="AM82" s="120"/>
      <c r="AN82" s="120"/>
      <c r="AO82" s="121"/>
      <c r="AP82" s="123"/>
      <c r="AQ82" s="122"/>
      <c r="AR82" s="120"/>
      <c r="AS82" s="120"/>
      <c r="AT82" s="121"/>
      <c r="AU82" s="123"/>
      <c r="AV82" s="122"/>
      <c r="AW82" s="120"/>
      <c r="AX82" s="120"/>
      <c r="AY82" s="121"/>
      <c r="AZ82" s="123"/>
      <c r="BA82" s="122"/>
      <c r="BB82" s="120"/>
      <c r="BC82" s="120"/>
      <c r="BD82" s="121"/>
      <c r="BE82" s="123"/>
      <c r="BF82" s="122"/>
      <c r="BG82" s="120"/>
      <c r="BH82" s="120"/>
      <c r="BI82" s="121"/>
      <c r="BJ82" s="123"/>
      <c r="BK82" s="122"/>
      <c r="BL82" s="120"/>
      <c r="BM82" s="120"/>
      <c r="BN82" s="121"/>
      <c r="BO82" s="123"/>
      <c r="BP82" s="122"/>
      <c r="BQ82" s="120"/>
      <c r="BR82" s="120"/>
      <c r="BS82" s="121"/>
      <c r="BT82" s="123"/>
      <c r="BU82" s="122"/>
      <c r="BV82" s="120"/>
      <c r="BW82" s="120"/>
      <c r="BX82" s="121"/>
      <c r="BY82" s="123"/>
      <c r="BZ82" s="122"/>
      <c r="CA82" s="120"/>
      <c r="CB82" s="120"/>
      <c r="CC82" s="121"/>
      <c r="CD82" s="123"/>
      <c r="CE82" s="122"/>
      <c r="CF82" s="120"/>
      <c r="CG82" s="120"/>
      <c r="CH82" s="121"/>
      <c r="CI82" s="123"/>
      <c r="CJ82" s="122"/>
      <c r="CK82" s="120"/>
      <c r="CL82" s="120"/>
      <c r="CM82" s="121"/>
      <c r="CN82" s="123"/>
      <c r="CO82" s="122"/>
      <c r="CP82" s="120"/>
      <c r="CQ82" s="120"/>
      <c r="CR82" s="121"/>
      <c r="CS82" s="123"/>
      <c r="CT82" s="122"/>
      <c r="CU82" s="120"/>
      <c r="CV82" s="120"/>
      <c r="CW82" s="121"/>
      <c r="CX82" s="123"/>
      <c r="CY82" s="122"/>
      <c r="CZ82" s="120"/>
      <c r="DA82" s="120"/>
      <c r="DB82" s="121"/>
      <c r="DC82" s="123"/>
      <c r="DD82" s="122"/>
      <c r="DE82" s="120"/>
      <c r="DF82" s="120"/>
      <c r="DG82" s="121"/>
      <c r="DH82" s="123"/>
      <c r="DI82" s="122"/>
      <c r="DJ82" s="120"/>
      <c r="DK82" s="120"/>
      <c r="DL82" s="121"/>
      <c r="DM82" s="123"/>
      <c r="DN82" s="122"/>
      <c r="DO82" s="120"/>
      <c r="DP82" s="120"/>
      <c r="DQ82" s="121"/>
      <c r="DR82" s="123"/>
      <c r="DS82" s="122"/>
      <c r="DT82" s="115">
        <f t="shared" si="1"/>
        <v>0</v>
      </c>
    </row>
    <row r="83" spans="1:124">
      <c r="A83" s="36" t="str">
        <f>IF(Brukerregistrering!C81="","",Brukerregistrering!C81)</f>
        <v/>
      </c>
      <c r="B83" s="22" t="str">
        <f>IF(Brukerregistrering!F81="","",Brukerregistrering!F81)</f>
        <v/>
      </c>
      <c r="C83" s="23" t="str">
        <f>IF(Brukerregistrering!H81="","",Brukerregistrering!H81)</f>
        <v/>
      </c>
      <c r="D83" s="120" t="str">
        <f>IF(Målinger!K83="","",(Målinger!K83-Målinger!$E83)*'Kostnader lønn, utstyr osv.'!$S$25*(-1))</f>
        <v/>
      </c>
      <c r="E83" s="120" t="str">
        <f>IF(AND(Målinger!L83="",Målinger!O83=""),"",(Målinger!L83+Målinger!O83-Målinger!F83)*'Kostnader lønn, utstyr osv.'!$S$20/60*(-1)*Målinger!$F$3)</f>
        <v/>
      </c>
      <c r="F83" s="121" t="str">
        <f>IF(Målinger!K83="","",('kjøring-støtteark'!E86-'kjøring-støtteark'!D86)*'Kostnader lønn, utstyr osv.'!$S$20/60*(-1)*Målinger!$F$3)</f>
        <v/>
      </c>
      <c r="G83" s="123" t="str">
        <f>IF(Målinger!N83="","",(Målinger!N83-Målinger!H83)*'Kostnader lønn, utstyr osv.'!$S$39*Målinger!$F$3*(-1))</f>
        <v/>
      </c>
      <c r="H83" s="122" t="str">
        <f>IF(Målinger!M83="","",(Målinger!M83-Målinger!G83)*'Kostnader lønn, utstyr osv.'!$S$34*(-1)*Målinger!$F$3)</f>
        <v/>
      </c>
      <c r="I83" s="120" t="str">
        <f>IF(Målinger!V83="","",(Målinger!V83-Målinger!$E83)*'Kostnader lønn, utstyr osv.'!$S$25*(-1))</f>
        <v/>
      </c>
      <c r="J83" s="120" t="str">
        <f>IF(AND(Målinger!W83="",Målinger!Z83=""),"",(Målinger!W83+Målinger!Z83-Målinger!F83)*'Kostnader lønn, utstyr osv.'!$S$20/60*(-1)*Målinger!$F$3)</f>
        <v/>
      </c>
      <c r="K83" s="121" t="str">
        <f>IF(Målinger!V83="","",('kjøring-støtteark'!F86-'kjøring-støtteark'!D86)*'Kostnader lønn, utstyr osv.'!$S$20/60*(-1)*Målinger!$F$3)</f>
        <v/>
      </c>
      <c r="L83" s="123" t="str">
        <f>IF(Målinger!Y83="","",(Målinger!Y83-Målinger!H83)*'Kostnader lønn, utstyr osv.'!$S$39*Målinger!$F$3*(-1))</f>
        <v/>
      </c>
      <c r="M83" s="122" t="str">
        <f>IF(Målinger!X83="","",(Målinger!X83-Målinger!G83)*'Kostnader lønn, utstyr osv.'!$S$34*(-1)*Målinger!$F$3)</f>
        <v/>
      </c>
      <c r="N83" s="120" t="str">
        <f>IF(Målinger!AG83="","",(Målinger!AG83-Målinger!$E83)*'Kostnader lønn, utstyr osv.'!$S$25*(-1))</f>
        <v/>
      </c>
      <c r="O83" s="120" t="str">
        <f>IF(AND(Målinger!AH83="",Målinger!AK83=""),"",(Målinger!AH83+Målinger!AK83-Målinger!F83)*'Kostnader lønn, utstyr osv.'!$S$20/60*(-1)*Målinger!$F$3)</f>
        <v/>
      </c>
      <c r="P83" s="121" t="str">
        <f>IF(Målinger!AG83="","",('kjøring-støtteark'!G86-'kjøring-støtteark'!D86)*'Kostnader lønn, utstyr osv.'!$S$20/60*(-1)*Målinger!$F$3)</f>
        <v/>
      </c>
      <c r="Q83" s="123" t="str">
        <f>IF(Målinger!AJ83="","",(Målinger!AJ83-Målinger!H83)*'Kostnader lønn, utstyr osv.'!$S$39*Målinger!$F$3*(-1))</f>
        <v/>
      </c>
      <c r="R83" s="122" t="str">
        <f>IF(Målinger!AI83="","",(Målinger!AI83-Målinger!G83)*'Kostnader lønn, utstyr osv.'!$S$34*(-1)*Målinger!$F$3)</f>
        <v/>
      </c>
      <c r="S83" s="120" t="str">
        <f>IF(Målinger!AR83="","",(Målinger!AR83-Målinger!$E83)*'Kostnader lønn, utstyr osv.'!$S$25*(-1))</f>
        <v/>
      </c>
      <c r="T83" s="120" t="str">
        <f>IF(AND(Målinger!AS83="",Målinger!AV83=""),"",(Målinger!AS83+Målinger!AV83-Målinger!F83)*'Kostnader lønn, utstyr osv.'!$S$20/60*(-1)*Målinger!$F$3)</f>
        <v/>
      </c>
      <c r="U83" s="121" t="str">
        <f>IF(Målinger!AR83="","",('kjøring-støtteark'!H86-'kjøring-støtteark'!D86)*'Kostnader lønn, utstyr osv.'!$S$20/60*(-1)*Målinger!$F$3)</f>
        <v/>
      </c>
      <c r="V83" s="123" t="str">
        <f>IF(Målinger!AU83="","",(Målinger!AU83-Målinger!H83)*'Kostnader lønn, utstyr osv.'!$S$39*Målinger!$F$3*(-1))</f>
        <v/>
      </c>
      <c r="W83" s="122" t="str">
        <f>IF(Målinger!AT83="","",(Målinger!AT83-Målinger!G83)*'Kostnader lønn, utstyr osv.'!$S$34*(-1)*Målinger!$F$3)</f>
        <v/>
      </c>
      <c r="X83" s="120"/>
      <c r="Y83" s="120"/>
      <c r="Z83" s="121"/>
      <c r="AA83" s="123"/>
      <c r="AB83" s="122"/>
      <c r="AC83" s="120"/>
      <c r="AD83" s="120"/>
      <c r="AE83" s="121"/>
      <c r="AF83" s="123"/>
      <c r="AG83" s="122"/>
      <c r="AH83" s="120"/>
      <c r="AI83" s="120"/>
      <c r="AJ83" s="121"/>
      <c r="AK83" s="123"/>
      <c r="AL83" s="122"/>
      <c r="AM83" s="120"/>
      <c r="AN83" s="120"/>
      <c r="AO83" s="121"/>
      <c r="AP83" s="123"/>
      <c r="AQ83" s="122"/>
      <c r="AR83" s="120"/>
      <c r="AS83" s="120"/>
      <c r="AT83" s="121"/>
      <c r="AU83" s="123"/>
      <c r="AV83" s="122"/>
      <c r="AW83" s="120"/>
      <c r="AX83" s="120"/>
      <c r="AY83" s="121"/>
      <c r="AZ83" s="123"/>
      <c r="BA83" s="122"/>
      <c r="BB83" s="120"/>
      <c r="BC83" s="120"/>
      <c r="BD83" s="121"/>
      <c r="BE83" s="123"/>
      <c r="BF83" s="122"/>
      <c r="BG83" s="120"/>
      <c r="BH83" s="120"/>
      <c r="BI83" s="121"/>
      <c r="BJ83" s="123"/>
      <c r="BK83" s="122"/>
      <c r="BL83" s="120"/>
      <c r="BM83" s="120"/>
      <c r="BN83" s="121"/>
      <c r="BO83" s="123"/>
      <c r="BP83" s="122"/>
      <c r="BQ83" s="120"/>
      <c r="BR83" s="120"/>
      <c r="BS83" s="121"/>
      <c r="BT83" s="123"/>
      <c r="BU83" s="122"/>
      <c r="BV83" s="120"/>
      <c r="BW83" s="120"/>
      <c r="BX83" s="121"/>
      <c r="BY83" s="123"/>
      <c r="BZ83" s="122"/>
      <c r="CA83" s="120"/>
      <c r="CB83" s="120"/>
      <c r="CC83" s="121"/>
      <c r="CD83" s="123"/>
      <c r="CE83" s="122"/>
      <c r="CF83" s="120"/>
      <c r="CG83" s="120"/>
      <c r="CH83" s="121"/>
      <c r="CI83" s="123"/>
      <c r="CJ83" s="122"/>
      <c r="CK83" s="120"/>
      <c r="CL83" s="120"/>
      <c r="CM83" s="121"/>
      <c r="CN83" s="123"/>
      <c r="CO83" s="122"/>
      <c r="CP83" s="120"/>
      <c r="CQ83" s="120"/>
      <c r="CR83" s="121"/>
      <c r="CS83" s="123"/>
      <c r="CT83" s="122"/>
      <c r="CU83" s="120"/>
      <c r="CV83" s="120"/>
      <c r="CW83" s="121"/>
      <c r="CX83" s="123"/>
      <c r="CY83" s="122"/>
      <c r="CZ83" s="120"/>
      <c r="DA83" s="120"/>
      <c r="DB83" s="121"/>
      <c r="DC83" s="123"/>
      <c r="DD83" s="122"/>
      <c r="DE83" s="120"/>
      <c r="DF83" s="120"/>
      <c r="DG83" s="121"/>
      <c r="DH83" s="123"/>
      <c r="DI83" s="122"/>
      <c r="DJ83" s="120"/>
      <c r="DK83" s="120"/>
      <c r="DL83" s="121"/>
      <c r="DM83" s="123"/>
      <c r="DN83" s="122"/>
      <c r="DO83" s="120"/>
      <c r="DP83" s="120"/>
      <c r="DQ83" s="121"/>
      <c r="DR83" s="123"/>
      <c r="DS83" s="122"/>
      <c r="DT83" s="115">
        <f t="shared" si="1"/>
        <v>0</v>
      </c>
    </row>
    <row r="84" spans="1:124">
      <c r="A84" s="36" t="str">
        <f>IF(Brukerregistrering!C82="","",Brukerregistrering!C82)</f>
        <v/>
      </c>
      <c r="B84" s="22" t="str">
        <f>IF(Brukerregistrering!F82="","",Brukerregistrering!F82)</f>
        <v/>
      </c>
      <c r="C84" s="23" t="str">
        <f>IF(Brukerregistrering!H82="","",Brukerregistrering!H82)</f>
        <v/>
      </c>
      <c r="D84" s="120" t="str">
        <f>IF(Målinger!K84="","",(Målinger!K84-Målinger!$E84)*'Kostnader lønn, utstyr osv.'!$S$25*(-1))</f>
        <v/>
      </c>
      <c r="E84" s="120" t="str">
        <f>IF(AND(Målinger!L84="",Målinger!O84=""),"",(Målinger!L84+Målinger!O84-Målinger!F84)*'Kostnader lønn, utstyr osv.'!$S$20/60*(-1)*Målinger!$F$3)</f>
        <v/>
      </c>
      <c r="F84" s="121" t="str">
        <f>IF(Målinger!K84="","",('kjøring-støtteark'!E87-'kjøring-støtteark'!D87)*'Kostnader lønn, utstyr osv.'!$S$20/60*(-1)*Målinger!$F$3)</f>
        <v/>
      </c>
      <c r="G84" s="123" t="str">
        <f>IF(Målinger!N84="","",(Målinger!N84-Målinger!H84)*'Kostnader lønn, utstyr osv.'!$S$39*Målinger!$F$3*(-1))</f>
        <v/>
      </c>
      <c r="H84" s="122" t="str">
        <f>IF(Målinger!M84="","",(Målinger!M84-Målinger!G84)*'Kostnader lønn, utstyr osv.'!$S$34*(-1)*Målinger!$F$3)</f>
        <v/>
      </c>
      <c r="I84" s="120" t="str">
        <f>IF(Målinger!V84="","",(Målinger!V84-Målinger!$E84)*'Kostnader lønn, utstyr osv.'!$S$25*(-1))</f>
        <v/>
      </c>
      <c r="J84" s="120" t="str">
        <f>IF(AND(Målinger!W84="",Målinger!Z84=""),"",(Målinger!W84+Målinger!Z84-Målinger!F84)*'Kostnader lønn, utstyr osv.'!$S$20/60*(-1)*Målinger!$F$3)</f>
        <v/>
      </c>
      <c r="K84" s="121" t="str">
        <f>IF(Målinger!V84="","",('kjøring-støtteark'!F87-'kjøring-støtteark'!D87)*'Kostnader lønn, utstyr osv.'!$S$20/60*(-1)*Målinger!$F$3)</f>
        <v/>
      </c>
      <c r="L84" s="123" t="str">
        <f>IF(Målinger!Y84="","",(Målinger!Y84-Målinger!H84)*'Kostnader lønn, utstyr osv.'!$S$39*Målinger!$F$3*(-1))</f>
        <v/>
      </c>
      <c r="M84" s="122" t="str">
        <f>IF(Målinger!X84="","",(Målinger!X84-Målinger!G84)*'Kostnader lønn, utstyr osv.'!$S$34*(-1)*Målinger!$F$3)</f>
        <v/>
      </c>
      <c r="N84" s="120" t="str">
        <f>IF(Målinger!AG84="","",(Målinger!AG84-Målinger!$E84)*'Kostnader lønn, utstyr osv.'!$S$25*(-1))</f>
        <v/>
      </c>
      <c r="O84" s="120" t="str">
        <f>IF(AND(Målinger!AH84="",Målinger!AK84=""),"",(Målinger!AH84+Målinger!AK84-Målinger!F84)*'Kostnader lønn, utstyr osv.'!$S$20/60*(-1)*Målinger!$F$3)</f>
        <v/>
      </c>
      <c r="P84" s="121" t="str">
        <f>IF(Målinger!AG84="","",('kjøring-støtteark'!G87-'kjøring-støtteark'!D87)*'Kostnader lønn, utstyr osv.'!$S$20/60*(-1)*Målinger!$F$3)</f>
        <v/>
      </c>
      <c r="Q84" s="123" t="str">
        <f>IF(Målinger!AJ84="","",(Målinger!AJ84-Målinger!H84)*'Kostnader lønn, utstyr osv.'!$S$39*Målinger!$F$3*(-1))</f>
        <v/>
      </c>
      <c r="R84" s="122" t="str">
        <f>IF(Målinger!AI84="","",(Målinger!AI84-Målinger!G84)*'Kostnader lønn, utstyr osv.'!$S$34*(-1)*Målinger!$F$3)</f>
        <v/>
      </c>
      <c r="S84" s="120" t="str">
        <f>IF(Målinger!AR84="","",(Målinger!AR84-Målinger!$E84)*'Kostnader lønn, utstyr osv.'!$S$25*(-1))</f>
        <v/>
      </c>
      <c r="T84" s="120" t="str">
        <f>IF(AND(Målinger!AS84="",Målinger!AV84=""),"",(Målinger!AS84+Målinger!AV84-Målinger!F84)*'Kostnader lønn, utstyr osv.'!$S$20/60*(-1)*Målinger!$F$3)</f>
        <v/>
      </c>
      <c r="U84" s="121" t="str">
        <f>IF(Målinger!AR84="","",('kjøring-støtteark'!H87-'kjøring-støtteark'!D87)*'Kostnader lønn, utstyr osv.'!$S$20/60*(-1)*Målinger!$F$3)</f>
        <v/>
      </c>
      <c r="V84" s="123" t="str">
        <f>IF(Målinger!AU84="","",(Målinger!AU84-Målinger!H84)*'Kostnader lønn, utstyr osv.'!$S$39*Målinger!$F$3*(-1))</f>
        <v/>
      </c>
      <c r="W84" s="122" t="str">
        <f>IF(Målinger!AT84="","",(Målinger!AT84-Målinger!G84)*'Kostnader lønn, utstyr osv.'!$S$34*(-1)*Målinger!$F$3)</f>
        <v/>
      </c>
      <c r="X84" s="120"/>
      <c r="Y84" s="120"/>
      <c r="Z84" s="121"/>
      <c r="AA84" s="123"/>
      <c r="AB84" s="122"/>
      <c r="AC84" s="120"/>
      <c r="AD84" s="120"/>
      <c r="AE84" s="121"/>
      <c r="AF84" s="123"/>
      <c r="AG84" s="122"/>
      <c r="AH84" s="120"/>
      <c r="AI84" s="120"/>
      <c r="AJ84" s="121"/>
      <c r="AK84" s="123"/>
      <c r="AL84" s="122"/>
      <c r="AM84" s="120"/>
      <c r="AN84" s="120"/>
      <c r="AO84" s="121"/>
      <c r="AP84" s="123"/>
      <c r="AQ84" s="122"/>
      <c r="AR84" s="120"/>
      <c r="AS84" s="120"/>
      <c r="AT84" s="121"/>
      <c r="AU84" s="123"/>
      <c r="AV84" s="122"/>
      <c r="AW84" s="120"/>
      <c r="AX84" s="120"/>
      <c r="AY84" s="121"/>
      <c r="AZ84" s="123"/>
      <c r="BA84" s="122"/>
      <c r="BB84" s="120"/>
      <c r="BC84" s="120"/>
      <c r="BD84" s="121"/>
      <c r="BE84" s="123"/>
      <c r="BF84" s="122"/>
      <c r="BG84" s="120"/>
      <c r="BH84" s="120"/>
      <c r="BI84" s="121"/>
      <c r="BJ84" s="123"/>
      <c r="BK84" s="122"/>
      <c r="BL84" s="120"/>
      <c r="BM84" s="120"/>
      <c r="BN84" s="121"/>
      <c r="BO84" s="123"/>
      <c r="BP84" s="122"/>
      <c r="BQ84" s="120"/>
      <c r="BR84" s="120"/>
      <c r="BS84" s="121"/>
      <c r="BT84" s="123"/>
      <c r="BU84" s="122"/>
      <c r="BV84" s="120"/>
      <c r="BW84" s="120"/>
      <c r="BX84" s="121"/>
      <c r="BY84" s="123"/>
      <c r="BZ84" s="122"/>
      <c r="CA84" s="120"/>
      <c r="CB84" s="120"/>
      <c r="CC84" s="121"/>
      <c r="CD84" s="123"/>
      <c r="CE84" s="122"/>
      <c r="CF84" s="120"/>
      <c r="CG84" s="120"/>
      <c r="CH84" s="121"/>
      <c r="CI84" s="123"/>
      <c r="CJ84" s="122"/>
      <c r="CK84" s="120"/>
      <c r="CL84" s="120"/>
      <c r="CM84" s="121"/>
      <c r="CN84" s="123"/>
      <c r="CO84" s="122"/>
      <c r="CP84" s="120"/>
      <c r="CQ84" s="120"/>
      <c r="CR84" s="121"/>
      <c r="CS84" s="123"/>
      <c r="CT84" s="122"/>
      <c r="CU84" s="120"/>
      <c r="CV84" s="120"/>
      <c r="CW84" s="121"/>
      <c r="CX84" s="123"/>
      <c r="CY84" s="122"/>
      <c r="CZ84" s="120"/>
      <c r="DA84" s="120"/>
      <c r="DB84" s="121"/>
      <c r="DC84" s="123"/>
      <c r="DD84" s="122"/>
      <c r="DE84" s="120"/>
      <c r="DF84" s="120"/>
      <c r="DG84" s="121"/>
      <c r="DH84" s="123"/>
      <c r="DI84" s="122"/>
      <c r="DJ84" s="120"/>
      <c r="DK84" s="120"/>
      <c r="DL84" s="121"/>
      <c r="DM84" s="123"/>
      <c r="DN84" s="122"/>
      <c r="DO84" s="120"/>
      <c r="DP84" s="120"/>
      <c r="DQ84" s="121"/>
      <c r="DR84" s="123"/>
      <c r="DS84" s="122"/>
      <c r="DT84" s="115">
        <f t="shared" si="1"/>
        <v>0</v>
      </c>
    </row>
    <row r="85" spans="1:124">
      <c r="A85" s="36" t="str">
        <f>IF(Brukerregistrering!C83="","",Brukerregistrering!C83)</f>
        <v/>
      </c>
      <c r="B85" s="22" t="str">
        <f>IF(Brukerregistrering!F83="","",Brukerregistrering!F83)</f>
        <v/>
      </c>
      <c r="C85" s="23" t="str">
        <f>IF(Brukerregistrering!H83="","",Brukerregistrering!H83)</f>
        <v/>
      </c>
      <c r="D85" s="120" t="str">
        <f>IF(Målinger!K85="","",(Målinger!K85-Målinger!$E85)*'Kostnader lønn, utstyr osv.'!$S$25*(-1))</f>
        <v/>
      </c>
      <c r="E85" s="120" t="str">
        <f>IF(AND(Målinger!L85="",Målinger!O85=""),"",(Målinger!L85+Målinger!O85-Målinger!F85)*'Kostnader lønn, utstyr osv.'!$S$20/60*(-1)*Målinger!$F$3)</f>
        <v/>
      </c>
      <c r="F85" s="121" t="str">
        <f>IF(Målinger!K85="","",('kjøring-støtteark'!E88-'kjøring-støtteark'!D88)*'Kostnader lønn, utstyr osv.'!$S$20/60*(-1)*Målinger!$F$3)</f>
        <v/>
      </c>
      <c r="G85" s="123" t="str">
        <f>IF(Målinger!N85="","",(Målinger!N85-Målinger!H85)*'Kostnader lønn, utstyr osv.'!$S$39*Målinger!$F$3*(-1))</f>
        <v/>
      </c>
      <c r="H85" s="122" t="str">
        <f>IF(Målinger!M85="","",(Målinger!M85-Målinger!G85)*'Kostnader lønn, utstyr osv.'!$S$34*(-1)*Målinger!$F$3)</f>
        <v/>
      </c>
      <c r="I85" s="120" t="str">
        <f>IF(Målinger!V85="","",(Målinger!V85-Målinger!$E85)*'Kostnader lønn, utstyr osv.'!$S$25*(-1))</f>
        <v/>
      </c>
      <c r="J85" s="120" t="str">
        <f>IF(AND(Målinger!W85="",Målinger!Z85=""),"",(Målinger!W85+Målinger!Z85-Målinger!F85)*'Kostnader lønn, utstyr osv.'!$S$20/60*(-1)*Målinger!$F$3)</f>
        <v/>
      </c>
      <c r="K85" s="121" t="str">
        <f>IF(Målinger!V85="","",('kjøring-støtteark'!F88-'kjøring-støtteark'!D88)*'Kostnader lønn, utstyr osv.'!$S$20/60*(-1)*Målinger!$F$3)</f>
        <v/>
      </c>
      <c r="L85" s="123" t="str">
        <f>IF(Målinger!Y85="","",(Målinger!Y85-Målinger!H85)*'Kostnader lønn, utstyr osv.'!$S$39*Målinger!$F$3*(-1))</f>
        <v/>
      </c>
      <c r="M85" s="122" t="str">
        <f>IF(Målinger!X85="","",(Målinger!X85-Målinger!G85)*'Kostnader lønn, utstyr osv.'!$S$34*(-1)*Målinger!$F$3)</f>
        <v/>
      </c>
      <c r="N85" s="120" t="str">
        <f>IF(Målinger!AG85="","",(Målinger!AG85-Målinger!$E85)*'Kostnader lønn, utstyr osv.'!$S$25*(-1))</f>
        <v/>
      </c>
      <c r="O85" s="120" t="str">
        <f>IF(AND(Målinger!AH85="",Målinger!AK85=""),"",(Målinger!AH85+Målinger!AK85-Målinger!F85)*'Kostnader lønn, utstyr osv.'!$S$20/60*(-1)*Målinger!$F$3)</f>
        <v/>
      </c>
      <c r="P85" s="121" t="str">
        <f>IF(Målinger!AG85="","",('kjøring-støtteark'!G88-'kjøring-støtteark'!D88)*'Kostnader lønn, utstyr osv.'!$S$20/60*(-1)*Målinger!$F$3)</f>
        <v/>
      </c>
      <c r="Q85" s="123" t="str">
        <f>IF(Målinger!AJ85="","",(Målinger!AJ85-Målinger!H85)*'Kostnader lønn, utstyr osv.'!$S$39*Målinger!$F$3*(-1))</f>
        <v/>
      </c>
      <c r="R85" s="122" t="str">
        <f>IF(Målinger!AI85="","",(Målinger!AI85-Målinger!G85)*'Kostnader lønn, utstyr osv.'!$S$34*(-1)*Målinger!$F$3)</f>
        <v/>
      </c>
      <c r="S85" s="120" t="str">
        <f>IF(Målinger!AR85="","",(Målinger!AR85-Målinger!$E85)*'Kostnader lønn, utstyr osv.'!$S$25*(-1))</f>
        <v/>
      </c>
      <c r="T85" s="120" t="str">
        <f>IF(AND(Målinger!AS85="",Målinger!AV85=""),"",(Målinger!AS85+Målinger!AV85-Målinger!F85)*'Kostnader lønn, utstyr osv.'!$S$20/60*(-1)*Målinger!$F$3)</f>
        <v/>
      </c>
      <c r="U85" s="121" t="str">
        <f>IF(Målinger!AR85="","",('kjøring-støtteark'!H88-'kjøring-støtteark'!D88)*'Kostnader lønn, utstyr osv.'!$S$20/60*(-1)*Målinger!$F$3)</f>
        <v/>
      </c>
      <c r="V85" s="123" t="str">
        <f>IF(Målinger!AU85="","",(Målinger!AU85-Målinger!H85)*'Kostnader lønn, utstyr osv.'!$S$39*Målinger!$F$3*(-1))</f>
        <v/>
      </c>
      <c r="W85" s="122" t="str">
        <f>IF(Målinger!AT85="","",(Målinger!AT85-Målinger!G85)*'Kostnader lønn, utstyr osv.'!$S$34*(-1)*Målinger!$F$3)</f>
        <v/>
      </c>
      <c r="X85" s="120"/>
      <c r="Y85" s="120"/>
      <c r="Z85" s="121"/>
      <c r="AA85" s="123"/>
      <c r="AB85" s="122"/>
      <c r="AC85" s="120"/>
      <c r="AD85" s="120"/>
      <c r="AE85" s="121"/>
      <c r="AF85" s="123"/>
      <c r="AG85" s="122"/>
      <c r="AH85" s="120"/>
      <c r="AI85" s="120"/>
      <c r="AJ85" s="121"/>
      <c r="AK85" s="123"/>
      <c r="AL85" s="122"/>
      <c r="AM85" s="120"/>
      <c r="AN85" s="120"/>
      <c r="AO85" s="121"/>
      <c r="AP85" s="123"/>
      <c r="AQ85" s="122"/>
      <c r="AR85" s="120"/>
      <c r="AS85" s="120"/>
      <c r="AT85" s="121"/>
      <c r="AU85" s="123"/>
      <c r="AV85" s="122"/>
      <c r="AW85" s="120"/>
      <c r="AX85" s="120"/>
      <c r="AY85" s="121"/>
      <c r="AZ85" s="123"/>
      <c r="BA85" s="122"/>
      <c r="BB85" s="120"/>
      <c r="BC85" s="120"/>
      <c r="BD85" s="121"/>
      <c r="BE85" s="123"/>
      <c r="BF85" s="122"/>
      <c r="BG85" s="120"/>
      <c r="BH85" s="120"/>
      <c r="BI85" s="121"/>
      <c r="BJ85" s="123"/>
      <c r="BK85" s="122"/>
      <c r="BL85" s="120"/>
      <c r="BM85" s="120"/>
      <c r="BN85" s="121"/>
      <c r="BO85" s="123"/>
      <c r="BP85" s="122"/>
      <c r="BQ85" s="120"/>
      <c r="BR85" s="120"/>
      <c r="BS85" s="121"/>
      <c r="BT85" s="123"/>
      <c r="BU85" s="122"/>
      <c r="BV85" s="120"/>
      <c r="BW85" s="120"/>
      <c r="BX85" s="121"/>
      <c r="BY85" s="123"/>
      <c r="BZ85" s="122"/>
      <c r="CA85" s="120"/>
      <c r="CB85" s="120"/>
      <c r="CC85" s="121"/>
      <c r="CD85" s="123"/>
      <c r="CE85" s="122"/>
      <c r="CF85" s="120"/>
      <c r="CG85" s="120"/>
      <c r="CH85" s="121"/>
      <c r="CI85" s="123"/>
      <c r="CJ85" s="122"/>
      <c r="CK85" s="120"/>
      <c r="CL85" s="120"/>
      <c r="CM85" s="121"/>
      <c r="CN85" s="123"/>
      <c r="CO85" s="122"/>
      <c r="CP85" s="120"/>
      <c r="CQ85" s="120"/>
      <c r="CR85" s="121"/>
      <c r="CS85" s="123"/>
      <c r="CT85" s="122"/>
      <c r="CU85" s="120"/>
      <c r="CV85" s="120"/>
      <c r="CW85" s="121"/>
      <c r="CX85" s="123"/>
      <c r="CY85" s="122"/>
      <c r="CZ85" s="120"/>
      <c r="DA85" s="120"/>
      <c r="DB85" s="121"/>
      <c r="DC85" s="123"/>
      <c r="DD85" s="122"/>
      <c r="DE85" s="120"/>
      <c r="DF85" s="120"/>
      <c r="DG85" s="121"/>
      <c r="DH85" s="123"/>
      <c r="DI85" s="122"/>
      <c r="DJ85" s="120"/>
      <c r="DK85" s="120"/>
      <c r="DL85" s="121"/>
      <c r="DM85" s="123"/>
      <c r="DN85" s="122"/>
      <c r="DO85" s="120"/>
      <c r="DP85" s="120"/>
      <c r="DQ85" s="121"/>
      <c r="DR85" s="123"/>
      <c r="DS85" s="122"/>
      <c r="DT85" s="115">
        <f t="shared" si="1"/>
        <v>0</v>
      </c>
    </row>
    <row r="86" spans="1:124">
      <c r="A86" s="36" t="str">
        <f>IF(Brukerregistrering!C84="","",Brukerregistrering!C84)</f>
        <v/>
      </c>
      <c r="B86" s="22" t="str">
        <f>IF(Brukerregistrering!F84="","",Brukerregistrering!F84)</f>
        <v/>
      </c>
      <c r="C86" s="23" t="str">
        <f>IF(Brukerregistrering!H84="","",Brukerregistrering!H84)</f>
        <v/>
      </c>
      <c r="D86" s="120" t="str">
        <f>IF(Målinger!K86="","",(Målinger!K86-Målinger!$E86)*'Kostnader lønn, utstyr osv.'!$S$25*(-1))</f>
        <v/>
      </c>
      <c r="E86" s="120" t="str">
        <f>IF(AND(Målinger!L86="",Målinger!O86=""),"",(Målinger!L86+Målinger!O86-Målinger!F86)*'Kostnader lønn, utstyr osv.'!$S$20/60*(-1)*Målinger!$F$3)</f>
        <v/>
      </c>
      <c r="F86" s="121" t="str">
        <f>IF(Målinger!K86="","",('kjøring-støtteark'!E89-'kjøring-støtteark'!D89)*'Kostnader lønn, utstyr osv.'!$S$20/60*(-1)*Målinger!$F$3)</f>
        <v/>
      </c>
      <c r="G86" s="123" t="str">
        <f>IF(Målinger!N86="","",(Målinger!N86-Målinger!H86)*'Kostnader lønn, utstyr osv.'!$S$39*Målinger!$F$3*(-1))</f>
        <v/>
      </c>
      <c r="H86" s="122" t="str">
        <f>IF(Målinger!M86="","",(Målinger!M86-Målinger!G86)*'Kostnader lønn, utstyr osv.'!$S$34*(-1)*Målinger!$F$3)</f>
        <v/>
      </c>
      <c r="I86" s="120" t="str">
        <f>IF(Målinger!V86="","",(Målinger!V86-Målinger!$E86)*'Kostnader lønn, utstyr osv.'!$S$25*(-1))</f>
        <v/>
      </c>
      <c r="J86" s="120" t="str">
        <f>IF(AND(Målinger!W86="",Målinger!Z86=""),"",(Målinger!W86+Målinger!Z86-Målinger!F86)*'Kostnader lønn, utstyr osv.'!$S$20/60*(-1)*Målinger!$F$3)</f>
        <v/>
      </c>
      <c r="K86" s="121" t="str">
        <f>IF(Målinger!V86="","",('kjøring-støtteark'!F89-'kjøring-støtteark'!D89)*'Kostnader lønn, utstyr osv.'!$S$20/60*(-1)*Målinger!$F$3)</f>
        <v/>
      </c>
      <c r="L86" s="123" t="str">
        <f>IF(Målinger!Y86="","",(Målinger!Y86-Målinger!H86)*'Kostnader lønn, utstyr osv.'!$S$39*Målinger!$F$3*(-1))</f>
        <v/>
      </c>
      <c r="M86" s="122" t="str">
        <f>IF(Målinger!X86="","",(Målinger!X86-Målinger!G86)*'Kostnader lønn, utstyr osv.'!$S$34*(-1)*Målinger!$F$3)</f>
        <v/>
      </c>
      <c r="N86" s="120" t="str">
        <f>IF(Målinger!AG86="","",(Målinger!AG86-Målinger!$E86)*'Kostnader lønn, utstyr osv.'!$S$25*(-1))</f>
        <v/>
      </c>
      <c r="O86" s="120" t="str">
        <f>IF(AND(Målinger!AH86="",Målinger!AK86=""),"",(Målinger!AH86+Målinger!AK86-Målinger!F86)*'Kostnader lønn, utstyr osv.'!$S$20/60*(-1)*Målinger!$F$3)</f>
        <v/>
      </c>
      <c r="P86" s="121" t="str">
        <f>IF(Målinger!AG86="","",('kjøring-støtteark'!G89-'kjøring-støtteark'!D89)*'Kostnader lønn, utstyr osv.'!$S$20/60*(-1)*Målinger!$F$3)</f>
        <v/>
      </c>
      <c r="Q86" s="123" t="str">
        <f>IF(Målinger!AJ86="","",(Målinger!AJ86-Målinger!H86)*'Kostnader lønn, utstyr osv.'!$S$39*Målinger!$F$3*(-1))</f>
        <v/>
      </c>
      <c r="R86" s="122" t="str">
        <f>IF(Målinger!AI86="","",(Målinger!AI86-Målinger!G86)*'Kostnader lønn, utstyr osv.'!$S$34*(-1)*Målinger!$F$3)</f>
        <v/>
      </c>
      <c r="S86" s="120" t="str">
        <f>IF(Målinger!AR86="","",(Målinger!AR86-Målinger!$E86)*'Kostnader lønn, utstyr osv.'!$S$25*(-1))</f>
        <v/>
      </c>
      <c r="T86" s="120" t="str">
        <f>IF(AND(Målinger!AS86="",Målinger!AV86=""),"",(Målinger!AS86+Målinger!AV86-Målinger!F86)*'Kostnader lønn, utstyr osv.'!$S$20/60*(-1)*Målinger!$F$3)</f>
        <v/>
      </c>
      <c r="U86" s="121" t="str">
        <f>IF(Målinger!AR86="","",('kjøring-støtteark'!H89-'kjøring-støtteark'!D89)*'Kostnader lønn, utstyr osv.'!$S$20/60*(-1)*Målinger!$F$3)</f>
        <v/>
      </c>
      <c r="V86" s="123" t="str">
        <f>IF(Målinger!AU86="","",(Målinger!AU86-Målinger!H86)*'Kostnader lønn, utstyr osv.'!$S$39*Målinger!$F$3*(-1))</f>
        <v/>
      </c>
      <c r="W86" s="122" t="str">
        <f>IF(Målinger!AT86="","",(Målinger!AT86-Målinger!G86)*'Kostnader lønn, utstyr osv.'!$S$34*(-1)*Målinger!$F$3)</f>
        <v/>
      </c>
      <c r="X86" s="120"/>
      <c r="Y86" s="120"/>
      <c r="Z86" s="121"/>
      <c r="AA86" s="123"/>
      <c r="AB86" s="122"/>
      <c r="AC86" s="120"/>
      <c r="AD86" s="120"/>
      <c r="AE86" s="121"/>
      <c r="AF86" s="123"/>
      <c r="AG86" s="122"/>
      <c r="AH86" s="120"/>
      <c r="AI86" s="120"/>
      <c r="AJ86" s="121"/>
      <c r="AK86" s="123"/>
      <c r="AL86" s="122"/>
      <c r="AM86" s="120"/>
      <c r="AN86" s="120"/>
      <c r="AO86" s="121"/>
      <c r="AP86" s="123"/>
      <c r="AQ86" s="122"/>
      <c r="AR86" s="120"/>
      <c r="AS86" s="120"/>
      <c r="AT86" s="121"/>
      <c r="AU86" s="123"/>
      <c r="AV86" s="122"/>
      <c r="AW86" s="120"/>
      <c r="AX86" s="120"/>
      <c r="AY86" s="121"/>
      <c r="AZ86" s="123"/>
      <c r="BA86" s="122"/>
      <c r="BB86" s="120"/>
      <c r="BC86" s="120"/>
      <c r="BD86" s="121"/>
      <c r="BE86" s="123"/>
      <c r="BF86" s="122"/>
      <c r="BG86" s="120"/>
      <c r="BH86" s="120"/>
      <c r="BI86" s="121"/>
      <c r="BJ86" s="123"/>
      <c r="BK86" s="122"/>
      <c r="BL86" s="120"/>
      <c r="BM86" s="120"/>
      <c r="BN86" s="121"/>
      <c r="BO86" s="123"/>
      <c r="BP86" s="122"/>
      <c r="BQ86" s="120"/>
      <c r="BR86" s="120"/>
      <c r="BS86" s="121"/>
      <c r="BT86" s="123"/>
      <c r="BU86" s="122"/>
      <c r="BV86" s="120"/>
      <c r="BW86" s="120"/>
      <c r="BX86" s="121"/>
      <c r="BY86" s="123"/>
      <c r="BZ86" s="122"/>
      <c r="CA86" s="120"/>
      <c r="CB86" s="120"/>
      <c r="CC86" s="121"/>
      <c r="CD86" s="123"/>
      <c r="CE86" s="122"/>
      <c r="CF86" s="120"/>
      <c r="CG86" s="120"/>
      <c r="CH86" s="121"/>
      <c r="CI86" s="123"/>
      <c r="CJ86" s="122"/>
      <c r="CK86" s="120"/>
      <c r="CL86" s="120"/>
      <c r="CM86" s="121"/>
      <c r="CN86" s="123"/>
      <c r="CO86" s="122"/>
      <c r="CP86" s="120"/>
      <c r="CQ86" s="120"/>
      <c r="CR86" s="121"/>
      <c r="CS86" s="123"/>
      <c r="CT86" s="122"/>
      <c r="CU86" s="120"/>
      <c r="CV86" s="120"/>
      <c r="CW86" s="121"/>
      <c r="CX86" s="123"/>
      <c r="CY86" s="122"/>
      <c r="CZ86" s="120"/>
      <c r="DA86" s="120"/>
      <c r="DB86" s="121"/>
      <c r="DC86" s="123"/>
      <c r="DD86" s="122"/>
      <c r="DE86" s="120"/>
      <c r="DF86" s="120"/>
      <c r="DG86" s="121"/>
      <c r="DH86" s="123"/>
      <c r="DI86" s="122"/>
      <c r="DJ86" s="120"/>
      <c r="DK86" s="120"/>
      <c r="DL86" s="121"/>
      <c r="DM86" s="123"/>
      <c r="DN86" s="122"/>
      <c r="DO86" s="120"/>
      <c r="DP86" s="120"/>
      <c r="DQ86" s="121"/>
      <c r="DR86" s="123"/>
      <c r="DS86" s="122"/>
      <c r="DT86" s="115">
        <f t="shared" si="1"/>
        <v>0</v>
      </c>
    </row>
    <row r="87" spans="1:124">
      <c r="A87" s="36" t="str">
        <f>IF(Brukerregistrering!C85="","",Brukerregistrering!C85)</f>
        <v/>
      </c>
      <c r="B87" s="22" t="str">
        <f>IF(Brukerregistrering!F85="","",Brukerregistrering!F85)</f>
        <v/>
      </c>
      <c r="C87" s="23" t="str">
        <f>IF(Brukerregistrering!H85="","",Brukerregistrering!H85)</f>
        <v/>
      </c>
      <c r="D87" s="120" t="str">
        <f>IF(Målinger!K87="","",(Målinger!K87-Målinger!$E87)*'Kostnader lønn, utstyr osv.'!$S$25*(-1))</f>
        <v/>
      </c>
      <c r="E87" s="120" t="str">
        <f>IF(AND(Målinger!L87="",Målinger!O87=""),"",(Målinger!L87+Målinger!O87-Målinger!F87)*'Kostnader lønn, utstyr osv.'!$S$20/60*(-1)*Målinger!$F$3)</f>
        <v/>
      </c>
      <c r="F87" s="121" t="str">
        <f>IF(Målinger!K87="","",('kjøring-støtteark'!E90-'kjøring-støtteark'!D90)*'Kostnader lønn, utstyr osv.'!$S$20/60*(-1)*Målinger!$F$3)</f>
        <v/>
      </c>
      <c r="G87" s="123" t="str">
        <f>IF(Målinger!N87="","",(Målinger!N87-Målinger!H87)*'Kostnader lønn, utstyr osv.'!$S$39*Målinger!$F$3*(-1))</f>
        <v/>
      </c>
      <c r="H87" s="122" t="str">
        <f>IF(Målinger!M87="","",(Målinger!M87-Målinger!G87)*'Kostnader lønn, utstyr osv.'!$S$34*(-1)*Målinger!$F$3)</f>
        <v/>
      </c>
      <c r="I87" s="120" t="str">
        <f>IF(Målinger!V87="","",(Målinger!V87-Målinger!$E87)*'Kostnader lønn, utstyr osv.'!$S$25*(-1))</f>
        <v/>
      </c>
      <c r="J87" s="120" t="str">
        <f>IF(AND(Målinger!W87="",Målinger!Z87=""),"",(Målinger!W87+Målinger!Z87-Målinger!F87)*'Kostnader lønn, utstyr osv.'!$S$20/60*(-1)*Målinger!$F$3)</f>
        <v/>
      </c>
      <c r="K87" s="121" t="str">
        <f>IF(Målinger!V87="","",('kjøring-støtteark'!F90-'kjøring-støtteark'!D90)*'Kostnader lønn, utstyr osv.'!$S$20/60*(-1)*Målinger!$F$3)</f>
        <v/>
      </c>
      <c r="L87" s="123" t="str">
        <f>IF(Målinger!Y87="","",(Målinger!Y87-Målinger!H87)*'Kostnader lønn, utstyr osv.'!$S$39*Målinger!$F$3*(-1))</f>
        <v/>
      </c>
      <c r="M87" s="122" t="str">
        <f>IF(Målinger!X87="","",(Målinger!X87-Målinger!G87)*'Kostnader lønn, utstyr osv.'!$S$34*(-1)*Målinger!$F$3)</f>
        <v/>
      </c>
      <c r="N87" s="120" t="str">
        <f>IF(Målinger!AG87="","",(Målinger!AG87-Målinger!$E87)*'Kostnader lønn, utstyr osv.'!$S$25*(-1))</f>
        <v/>
      </c>
      <c r="O87" s="120" t="str">
        <f>IF(AND(Målinger!AH87="",Målinger!AK87=""),"",(Målinger!AH87+Målinger!AK87-Målinger!F87)*'Kostnader lønn, utstyr osv.'!$S$20/60*(-1)*Målinger!$F$3)</f>
        <v/>
      </c>
      <c r="P87" s="121" t="str">
        <f>IF(Målinger!AG87="","",('kjøring-støtteark'!G90-'kjøring-støtteark'!D90)*'Kostnader lønn, utstyr osv.'!$S$20/60*(-1)*Målinger!$F$3)</f>
        <v/>
      </c>
      <c r="Q87" s="123" t="str">
        <f>IF(Målinger!AJ87="","",(Målinger!AJ87-Målinger!H87)*'Kostnader lønn, utstyr osv.'!$S$39*Målinger!$F$3*(-1))</f>
        <v/>
      </c>
      <c r="R87" s="122" t="str">
        <f>IF(Målinger!AI87="","",(Målinger!AI87-Målinger!G87)*'Kostnader lønn, utstyr osv.'!$S$34*(-1)*Målinger!$F$3)</f>
        <v/>
      </c>
      <c r="S87" s="120" t="str">
        <f>IF(Målinger!AR87="","",(Målinger!AR87-Målinger!$E87)*'Kostnader lønn, utstyr osv.'!$S$25*(-1))</f>
        <v/>
      </c>
      <c r="T87" s="120" t="str">
        <f>IF(AND(Målinger!AS87="",Målinger!AV87=""),"",(Målinger!AS87+Målinger!AV87-Målinger!F87)*'Kostnader lønn, utstyr osv.'!$S$20/60*(-1)*Målinger!$F$3)</f>
        <v/>
      </c>
      <c r="U87" s="121" t="str">
        <f>IF(Målinger!AR87="","",('kjøring-støtteark'!H90-'kjøring-støtteark'!D90)*'Kostnader lønn, utstyr osv.'!$S$20/60*(-1)*Målinger!$F$3)</f>
        <v/>
      </c>
      <c r="V87" s="123" t="str">
        <f>IF(Målinger!AU87="","",(Målinger!AU87-Målinger!H87)*'Kostnader lønn, utstyr osv.'!$S$39*Målinger!$F$3*(-1))</f>
        <v/>
      </c>
      <c r="W87" s="122" t="str">
        <f>IF(Målinger!AT87="","",(Målinger!AT87-Målinger!G87)*'Kostnader lønn, utstyr osv.'!$S$34*(-1)*Målinger!$F$3)</f>
        <v/>
      </c>
      <c r="X87" s="120"/>
      <c r="Y87" s="120"/>
      <c r="Z87" s="121"/>
      <c r="AA87" s="123"/>
      <c r="AB87" s="122"/>
      <c r="AC87" s="120"/>
      <c r="AD87" s="120"/>
      <c r="AE87" s="121"/>
      <c r="AF87" s="123"/>
      <c r="AG87" s="122"/>
      <c r="AH87" s="120"/>
      <c r="AI87" s="120"/>
      <c r="AJ87" s="121"/>
      <c r="AK87" s="123"/>
      <c r="AL87" s="122"/>
      <c r="AM87" s="120"/>
      <c r="AN87" s="120"/>
      <c r="AO87" s="121"/>
      <c r="AP87" s="123"/>
      <c r="AQ87" s="122"/>
      <c r="AR87" s="120"/>
      <c r="AS87" s="120"/>
      <c r="AT87" s="121"/>
      <c r="AU87" s="123"/>
      <c r="AV87" s="122"/>
      <c r="AW87" s="120"/>
      <c r="AX87" s="120"/>
      <c r="AY87" s="121"/>
      <c r="AZ87" s="123"/>
      <c r="BA87" s="122"/>
      <c r="BB87" s="120"/>
      <c r="BC87" s="120"/>
      <c r="BD87" s="121"/>
      <c r="BE87" s="123"/>
      <c r="BF87" s="122"/>
      <c r="BG87" s="120"/>
      <c r="BH87" s="120"/>
      <c r="BI87" s="121"/>
      <c r="BJ87" s="123"/>
      <c r="BK87" s="122"/>
      <c r="BL87" s="120"/>
      <c r="BM87" s="120"/>
      <c r="BN87" s="121"/>
      <c r="BO87" s="123"/>
      <c r="BP87" s="122"/>
      <c r="BQ87" s="120"/>
      <c r="BR87" s="120"/>
      <c r="BS87" s="121"/>
      <c r="BT87" s="123"/>
      <c r="BU87" s="122"/>
      <c r="BV87" s="120"/>
      <c r="BW87" s="120"/>
      <c r="BX87" s="121"/>
      <c r="BY87" s="123"/>
      <c r="BZ87" s="122"/>
      <c r="CA87" s="120"/>
      <c r="CB87" s="120"/>
      <c r="CC87" s="121"/>
      <c r="CD87" s="123"/>
      <c r="CE87" s="122"/>
      <c r="CF87" s="120"/>
      <c r="CG87" s="120"/>
      <c r="CH87" s="121"/>
      <c r="CI87" s="123"/>
      <c r="CJ87" s="122"/>
      <c r="CK87" s="120"/>
      <c r="CL87" s="120"/>
      <c r="CM87" s="121"/>
      <c r="CN87" s="123"/>
      <c r="CO87" s="122"/>
      <c r="CP87" s="120"/>
      <c r="CQ87" s="120"/>
      <c r="CR87" s="121"/>
      <c r="CS87" s="123"/>
      <c r="CT87" s="122"/>
      <c r="CU87" s="120"/>
      <c r="CV87" s="120"/>
      <c r="CW87" s="121"/>
      <c r="CX87" s="123"/>
      <c r="CY87" s="122"/>
      <c r="CZ87" s="120"/>
      <c r="DA87" s="120"/>
      <c r="DB87" s="121"/>
      <c r="DC87" s="123"/>
      <c r="DD87" s="122"/>
      <c r="DE87" s="120"/>
      <c r="DF87" s="120"/>
      <c r="DG87" s="121"/>
      <c r="DH87" s="123"/>
      <c r="DI87" s="122"/>
      <c r="DJ87" s="120"/>
      <c r="DK87" s="120"/>
      <c r="DL87" s="121"/>
      <c r="DM87" s="123"/>
      <c r="DN87" s="122"/>
      <c r="DO87" s="120"/>
      <c r="DP87" s="120"/>
      <c r="DQ87" s="121"/>
      <c r="DR87" s="123"/>
      <c r="DS87" s="122"/>
      <c r="DT87" s="115">
        <f t="shared" si="1"/>
        <v>0</v>
      </c>
    </row>
    <row r="88" spans="1:124">
      <c r="A88" s="36" t="str">
        <f>IF(Brukerregistrering!C86="","",Brukerregistrering!C86)</f>
        <v/>
      </c>
      <c r="B88" s="22" t="str">
        <f>IF(Brukerregistrering!F86="","",Brukerregistrering!F86)</f>
        <v/>
      </c>
      <c r="C88" s="23" t="str">
        <f>IF(Brukerregistrering!H86="","",Brukerregistrering!H86)</f>
        <v/>
      </c>
      <c r="D88" s="120" t="str">
        <f>IF(Målinger!K88="","",(Målinger!K88-Målinger!$E88)*'Kostnader lønn, utstyr osv.'!$S$25*(-1))</f>
        <v/>
      </c>
      <c r="E88" s="120" t="str">
        <f>IF(AND(Målinger!L88="",Målinger!O88=""),"",(Målinger!L88+Målinger!O88-Målinger!F88)*'Kostnader lønn, utstyr osv.'!$S$20/60*(-1)*Målinger!$F$3)</f>
        <v/>
      </c>
      <c r="F88" s="121" t="str">
        <f>IF(Målinger!K88="","",('kjøring-støtteark'!E91-'kjøring-støtteark'!D91)*'Kostnader lønn, utstyr osv.'!$S$20/60*(-1)*Målinger!$F$3)</f>
        <v/>
      </c>
      <c r="G88" s="123" t="str">
        <f>IF(Målinger!N88="","",(Målinger!N88-Målinger!H88)*'Kostnader lønn, utstyr osv.'!$S$39*Målinger!$F$3*(-1))</f>
        <v/>
      </c>
      <c r="H88" s="122" t="str">
        <f>IF(Målinger!M88="","",(Målinger!M88-Målinger!G88)*'Kostnader lønn, utstyr osv.'!$S$34*(-1)*Målinger!$F$3)</f>
        <v/>
      </c>
      <c r="I88" s="120" t="str">
        <f>IF(Målinger!V88="","",(Målinger!V88-Målinger!$E88)*'Kostnader lønn, utstyr osv.'!$S$25*(-1))</f>
        <v/>
      </c>
      <c r="J88" s="120" t="str">
        <f>IF(AND(Målinger!W88="",Målinger!Z88=""),"",(Målinger!W88+Målinger!Z88-Målinger!F88)*'Kostnader lønn, utstyr osv.'!$S$20/60*(-1)*Målinger!$F$3)</f>
        <v/>
      </c>
      <c r="K88" s="121" t="str">
        <f>IF(Målinger!V88="","",('kjøring-støtteark'!F91-'kjøring-støtteark'!D91)*'Kostnader lønn, utstyr osv.'!$S$20/60*(-1)*Målinger!$F$3)</f>
        <v/>
      </c>
      <c r="L88" s="123" t="str">
        <f>IF(Målinger!Y88="","",(Målinger!Y88-Målinger!H88)*'Kostnader lønn, utstyr osv.'!$S$39*Målinger!$F$3*(-1))</f>
        <v/>
      </c>
      <c r="M88" s="122" t="str">
        <f>IF(Målinger!X88="","",(Målinger!X88-Målinger!G88)*'Kostnader lønn, utstyr osv.'!$S$34*(-1)*Målinger!$F$3)</f>
        <v/>
      </c>
      <c r="N88" s="120" t="str">
        <f>IF(Målinger!AG88="","",(Målinger!AG88-Målinger!$E88)*'Kostnader lønn, utstyr osv.'!$S$25*(-1))</f>
        <v/>
      </c>
      <c r="O88" s="120" t="str">
        <f>IF(AND(Målinger!AH88="",Målinger!AK88=""),"",(Målinger!AH88+Målinger!AK88-Målinger!F88)*'Kostnader lønn, utstyr osv.'!$S$20/60*(-1)*Målinger!$F$3)</f>
        <v/>
      </c>
      <c r="P88" s="121" t="str">
        <f>IF(Målinger!AG88="","",('kjøring-støtteark'!G91-'kjøring-støtteark'!D91)*'Kostnader lønn, utstyr osv.'!$S$20/60*(-1)*Målinger!$F$3)</f>
        <v/>
      </c>
      <c r="Q88" s="123" t="str">
        <f>IF(Målinger!AJ88="","",(Målinger!AJ88-Målinger!H88)*'Kostnader lønn, utstyr osv.'!$S$39*Målinger!$F$3*(-1))</f>
        <v/>
      </c>
      <c r="R88" s="122" t="str">
        <f>IF(Målinger!AI88="","",(Målinger!AI88-Målinger!G88)*'Kostnader lønn, utstyr osv.'!$S$34*(-1)*Målinger!$F$3)</f>
        <v/>
      </c>
      <c r="S88" s="120" t="str">
        <f>IF(Målinger!AR88="","",(Målinger!AR88-Målinger!$E88)*'Kostnader lønn, utstyr osv.'!$S$25*(-1))</f>
        <v/>
      </c>
      <c r="T88" s="120" t="str">
        <f>IF(AND(Målinger!AS88="",Målinger!AV88=""),"",(Målinger!AS88+Målinger!AV88-Målinger!F88)*'Kostnader lønn, utstyr osv.'!$S$20/60*(-1)*Målinger!$F$3)</f>
        <v/>
      </c>
      <c r="U88" s="121" t="str">
        <f>IF(Målinger!AR88="","",('kjøring-støtteark'!H91-'kjøring-støtteark'!D91)*'Kostnader lønn, utstyr osv.'!$S$20/60*(-1)*Målinger!$F$3)</f>
        <v/>
      </c>
      <c r="V88" s="123" t="str">
        <f>IF(Målinger!AU88="","",(Målinger!AU88-Målinger!H88)*'Kostnader lønn, utstyr osv.'!$S$39*Målinger!$F$3*(-1))</f>
        <v/>
      </c>
      <c r="W88" s="122" t="str">
        <f>IF(Målinger!AT88="","",(Målinger!AT88-Målinger!G88)*'Kostnader lønn, utstyr osv.'!$S$34*(-1)*Målinger!$F$3)</f>
        <v/>
      </c>
      <c r="X88" s="120"/>
      <c r="Y88" s="120"/>
      <c r="Z88" s="121"/>
      <c r="AA88" s="123"/>
      <c r="AB88" s="122"/>
      <c r="AC88" s="120"/>
      <c r="AD88" s="120"/>
      <c r="AE88" s="121"/>
      <c r="AF88" s="123"/>
      <c r="AG88" s="122"/>
      <c r="AH88" s="120"/>
      <c r="AI88" s="120"/>
      <c r="AJ88" s="121"/>
      <c r="AK88" s="123"/>
      <c r="AL88" s="122"/>
      <c r="AM88" s="120"/>
      <c r="AN88" s="120"/>
      <c r="AO88" s="121"/>
      <c r="AP88" s="123"/>
      <c r="AQ88" s="122"/>
      <c r="AR88" s="120"/>
      <c r="AS88" s="120"/>
      <c r="AT88" s="121"/>
      <c r="AU88" s="123"/>
      <c r="AV88" s="122"/>
      <c r="AW88" s="120"/>
      <c r="AX88" s="120"/>
      <c r="AY88" s="121"/>
      <c r="AZ88" s="123"/>
      <c r="BA88" s="122"/>
      <c r="BB88" s="120"/>
      <c r="BC88" s="120"/>
      <c r="BD88" s="121"/>
      <c r="BE88" s="123"/>
      <c r="BF88" s="122"/>
      <c r="BG88" s="120"/>
      <c r="BH88" s="120"/>
      <c r="BI88" s="121"/>
      <c r="BJ88" s="123"/>
      <c r="BK88" s="122"/>
      <c r="BL88" s="120"/>
      <c r="BM88" s="120"/>
      <c r="BN88" s="121"/>
      <c r="BO88" s="123"/>
      <c r="BP88" s="122"/>
      <c r="BQ88" s="120"/>
      <c r="BR88" s="120"/>
      <c r="BS88" s="121"/>
      <c r="BT88" s="123"/>
      <c r="BU88" s="122"/>
      <c r="BV88" s="120"/>
      <c r="BW88" s="120"/>
      <c r="BX88" s="121"/>
      <c r="BY88" s="123"/>
      <c r="BZ88" s="122"/>
      <c r="CA88" s="120"/>
      <c r="CB88" s="120"/>
      <c r="CC88" s="121"/>
      <c r="CD88" s="123"/>
      <c r="CE88" s="122"/>
      <c r="CF88" s="120"/>
      <c r="CG88" s="120"/>
      <c r="CH88" s="121"/>
      <c r="CI88" s="123"/>
      <c r="CJ88" s="122"/>
      <c r="CK88" s="120"/>
      <c r="CL88" s="120"/>
      <c r="CM88" s="121"/>
      <c r="CN88" s="123"/>
      <c r="CO88" s="122"/>
      <c r="CP88" s="120"/>
      <c r="CQ88" s="120"/>
      <c r="CR88" s="121"/>
      <c r="CS88" s="123"/>
      <c r="CT88" s="122"/>
      <c r="CU88" s="120"/>
      <c r="CV88" s="120"/>
      <c r="CW88" s="121"/>
      <c r="CX88" s="123"/>
      <c r="CY88" s="122"/>
      <c r="CZ88" s="120"/>
      <c r="DA88" s="120"/>
      <c r="DB88" s="121"/>
      <c r="DC88" s="123"/>
      <c r="DD88" s="122"/>
      <c r="DE88" s="120"/>
      <c r="DF88" s="120"/>
      <c r="DG88" s="121"/>
      <c r="DH88" s="123"/>
      <c r="DI88" s="122"/>
      <c r="DJ88" s="120"/>
      <c r="DK88" s="120"/>
      <c r="DL88" s="121"/>
      <c r="DM88" s="123"/>
      <c r="DN88" s="122"/>
      <c r="DO88" s="120"/>
      <c r="DP88" s="120"/>
      <c r="DQ88" s="121"/>
      <c r="DR88" s="123"/>
      <c r="DS88" s="122"/>
      <c r="DT88" s="115">
        <f t="shared" si="1"/>
        <v>0</v>
      </c>
    </row>
    <row r="89" spans="1:124">
      <c r="A89" s="36" t="str">
        <f>IF(Brukerregistrering!C87="","",Brukerregistrering!C87)</f>
        <v/>
      </c>
      <c r="B89" s="22" t="str">
        <f>IF(Brukerregistrering!F87="","",Brukerregistrering!F87)</f>
        <v/>
      </c>
      <c r="C89" s="23" t="str">
        <f>IF(Brukerregistrering!H87="","",Brukerregistrering!H87)</f>
        <v/>
      </c>
      <c r="D89" s="120" t="str">
        <f>IF(Målinger!K89="","",(Målinger!K89-Målinger!$E89)*'Kostnader lønn, utstyr osv.'!$S$25*(-1))</f>
        <v/>
      </c>
      <c r="E89" s="120" t="str">
        <f>IF(AND(Målinger!L89="",Målinger!O89=""),"",(Målinger!L89+Målinger!O89-Målinger!F89)*'Kostnader lønn, utstyr osv.'!$S$20/60*(-1)*Målinger!$F$3)</f>
        <v/>
      </c>
      <c r="F89" s="121" t="str">
        <f>IF(Målinger!K89="","",('kjøring-støtteark'!E92-'kjøring-støtteark'!D92)*'Kostnader lønn, utstyr osv.'!$S$20/60*(-1)*Målinger!$F$3)</f>
        <v/>
      </c>
      <c r="G89" s="123" t="str">
        <f>IF(Målinger!N89="","",(Målinger!N89-Målinger!H89)*'Kostnader lønn, utstyr osv.'!$S$39*Målinger!$F$3*(-1))</f>
        <v/>
      </c>
      <c r="H89" s="122" t="str">
        <f>IF(Målinger!M89="","",(Målinger!M89-Målinger!G89)*'Kostnader lønn, utstyr osv.'!$S$34*(-1)*Målinger!$F$3)</f>
        <v/>
      </c>
      <c r="I89" s="120" t="str">
        <f>IF(Målinger!V89="","",(Målinger!V89-Målinger!$E89)*'Kostnader lønn, utstyr osv.'!$S$25*(-1))</f>
        <v/>
      </c>
      <c r="J89" s="120" t="str">
        <f>IF(AND(Målinger!W89="",Målinger!Z89=""),"",(Målinger!W89+Målinger!Z89-Målinger!F89)*'Kostnader lønn, utstyr osv.'!$S$20/60*(-1)*Målinger!$F$3)</f>
        <v/>
      </c>
      <c r="K89" s="121" t="str">
        <f>IF(Målinger!V89="","",('kjøring-støtteark'!F92-'kjøring-støtteark'!D92)*'Kostnader lønn, utstyr osv.'!$S$20/60*(-1)*Målinger!$F$3)</f>
        <v/>
      </c>
      <c r="L89" s="123" t="str">
        <f>IF(Målinger!Y89="","",(Målinger!Y89-Målinger!H89)*'Kostnader lønn, utstyr osv.'!$S$39*Målinger!$F$3*(-1))</f>
        <v/>
      </c>
      <c r="M89" s="122" t="str">
        <f>IF(Målinger!X89="","",(Målinger!X89-Målinger!G89)*'Kostnader lønn, utstyr osv.'!$S$34*(-1)*Målinger!$F$3)</f>
        <v/>
      </c>
      <c r="N89" s="120" t="str">
        <f>IF(Målinger!AG89="","",(Målinger!AG89-Målinger!$E89)*'Kostnader lønn, utstyr osv.'!$S$25*(-1))</f>
        <v/>
      </c>
      <c r="O89" s="120" t="str">
        <f>IF(AND(Målinger!AH89="",Målinger!AK89=""),"",(Målinger!AH89+Målinger!AK89-Målinger!F89)*'Kostnader lønn, utstyr osv.'!$S$20/60*(-1)*Målinger!$F$3)</f>
        <v/>
      </c>
      <c r="P89" s="121" t="str">
        <f>IF(Målinger!AG89="","",('kjøring-støtteark'!G92-'kjøring-støtteark'!D92)*'Kostnader lønn, utstyr osv.'!$S$20/60*(-1)*Målinger!$F$3)</f>
        <v/>
      </c>
      <c r="Q89" s="123" t="str">
        <f>IF(Målinger!AJ89="","",(Målinger!AJ89-Målinger!H89)*'Kostnader lønn, utstyr osv.'!$S$39*Målinger!$F$3*(-1))</f>
        <v/>
      </c>
      <c r="R89" s="122" t="str">
        <f>IF(Målinger!AI89="","",(Målinger!AI89-Målinger!G89)*'Kostnader lønn, utstyr osv.'!$S$34*(-1)*Målinger!$F$3)</f>
        <v/>
      </c>
      <c r="S89" s="120" t="str">
        <f>IF(Målinger!AR89="","",(Målinger!AR89-Målinger!$E89)*'Kostnader lønn, utstyr osv.'!$S$25*(-1))</f>
        <v/>
      </c>
      <c r="T89" s="120" t="str">
        <f>IF(AND(Målinger!AS89="",Målinger!AV89=""),"",(Målinger!AS89+Målinger!AV89-Målinger!F89)*'Kostnader lønn, utstyr osv.'!$S$20/60*(-1)*Målinger!$F$3)</f>
        <v/>
      </c>
      <c r="U89" s="121" t="str">
        <f>IF(Målinger!AR89="","",('kjøring-støtteark'!H92-'kjøring-støtteark'!D92)*'Kostnader lønn, utstyr osv.'!$S$20/60*(-1)*Målinger!$F$3)</f>
        <v/>
      </c>
      <c r="V89" s="123" t="str">
        <f>IF(Målinger!AU89="","",(Målinger!AU89-Målinger!H89)*'Kostnader lønn, utstyr osv.'!$S$39*Målinger!$F$3*(-1))</f>
        <v/>
      </c>
      <c r="W89" s="122" t="str">
        <f>IF(Målinger!AT89="","",(Målinger!AT89-Målinger!G89)*'Kostnader lønn, utstyr osv.'!$S$34*(-1)*Målinger!$F$3)</f>
        <v/>
      </c>
      <c r="X89" s="120"/>
      <c r="Y89" s="120"/>
      <c r="Z89" s="121"/>
      <c r="AA89" s="123"/>
      <c r="AB89" s="122"/>
      <c r="AC89" s="120"/>
      <c r="AD89" s="120"/>
      <c r="AE89" s="121"/>
      <c r="AF89" s="123"/>
      <c r="AG89" s="122"/>
      <c r="AH89" s="120"/>
      <c r="AI89" s="120"/>
      <c r="AJ89" s="121"/>
      <c r="AK89" s="123"/>
      <c r="AL89" s="122"/>
      <c r="AM89" s="120"/>
      <c r="AN89" s="120"/>
      <c r="AO89" s="121"/>
      <c r="AP89" s="123"/>
      <c r="AQ89" s="122"/>
      <c r="AR89" s="120"/>
      <c r="AS89" s="120"/>
      <c r="AT89" s="121"/>
      <c r="AU89" s="123"/>
      <c r="AV89" s="122"/>
      <c r="AW89" s="120"/>
      <c r="AX89" s="120"/>
      <c r="AY89" s="121"/>
      <c r="AZ89" s="123"/>
      <c r="BA89" s="122"/>
      <c r="BB89" s="120"/>
      <c r="BC89" s="120"/>
      <c r="BD89" s="121"/>
      <c r="BE89" s="123"/>
      <c r="BF89" s="122"/>
      <c r="BG89" s="120"/>
      <c r="BH89" s="120"/>
      <c r="BI89" s="121"/>
      <c r="BJ89" s="123"/>
      <c r="BK89" s="122"/>
      <c r="BL89" s="120"/>
      <c r="BM89" s="120"/>
      <c r="BN89" s="121"/>
      <c r="BO89" s="123"/>
      <c r="BP89" s="122"/>
      <c r="BQ89" s="120"/>
      <c r="BR89" s="120"/>
      <c r="BS89" s="121"/>
      <c r="BT89" s="123"/>
      <c r="BU89" s="122"/>
      <c r="BV89" s="120"/>
      <c r="BW89" s="120"/>
      <c r="BX89" s="121"/>
      <c r="BY89" s="123"/>
      <c r="BZ89" s="122"/>
      <c r="CA89" s="120"/>
      <c r="CB89" s="120"/>
      <c r="CC89" s="121"/>
      <c r="CD89" s="123"/>
      <c r="CE89" s="122"/>
      <c r="CF89" s="120"/>
      <c r="CG89" s="120"/>
      <c r="CH89" s="121"/>
      <c r="CI89" s="123"/>
      <c r="CJ89" s="122"/>
      <c r="CK89" s="120"/>
      <c r="CL89" s="120"/>
      <c r="CM89" s="121"/>
      <c r="CN89" s="123"/>
      <c r="CO89" s="122"/>
      <c r="CP89" s="120"/>
      <c r="CQ89" s="120"/>
      <c r="CR89" s="121"/>
      <c r="CS89" s="123"/>
      <c r="CT89" s="122"/>
      <c r="CU89" s="120"/>
      <c r="CV89" s="120"/>
      <c r="CW89" s="121"/>
      <c r="CX89" s="123"/>
      <c r="CY89" s="122"/>
      <c r="CZ89" s="120"/>
      <c r="DA89" s="120"/>
      <c r="DB89" s="121"/>
      <c r="DC89" s="123"/>
      <c r="DD89" s="122"/>
      <c r="DE89" s="120"/>
      <c r="DF89" s="120"/>
      <c r="DG89" s="121"/>
      <c r="DH89" s="123"/>
      <c r="DI89" s="122"/>
      <c r="DJ89" s="120"/>
      <c r="DK89" s="120"/>
      <c r="DL89" s="121"/>
      <c r="DM89" s="123"/>
      <c r="DN89" s="122"/>
      <c r="DO89" s="120"/>
      <c r="DP89" s="120"/>
      <c r="DQ89" s="121"/>
      <c r="DR89" s="123"/>
      <c r="DS89" s="122"/>
      <c r="DT89" s="115">
        <f t="shared" si="1"/>
        <v>0</v>
      </c>
    </row>
    <row r="90" spans="1:124">
      <c r="A90" s="36" t="str">
        <f>IF(Brukerregistrering!C88="","",Brukerregistrering!C88)</f>
        <v/>
      </c>
      <c r="B90" s="22" t="str">
        <f>IF(Brukerregistrering!F88="","",Brukerregistrering!F88)</f>
        <v/>
      </c>
      <c r="C90" s="23" t="str">
        <f>IF(Brukerregistrering!H88="","",Brukerregistrering!H88)</f>
        <v/>
      </c>
      <c r="D90" s="120" t="str">
        <f>IF(Målinger!K90="","",(Målinger!K90-Målinger!$E90)*'Kostnader lønn, utstyr osv.'!$S$25*(-1))</f>
        <v/>
      </c>
      <c r="E90" s="120" t="str">
        <f>IF(AND(Målinger!L90="",Målinger!O90=""),"",(Målinger!L90+Målinger!O90-Målinger!F90)*'Kostnader lønn, utstyr osv.'!$S$20/60*(-1)*Målinger!$F$3)</f>
        <v/>
      </c>
      <c r="F90" s="121" t="str">
        <f>IF(Målinger!K90="","",('kjøring-støtteark'!E93-'kjøring-støtteark'!D93)*'Kostnader lønn, utstyr osv.'!$S$20/60*(-1)*Målinger!$F$3)</f>
        <v/>
      </c>
      <c r="G90" s="123" t="str">
        <f>IF(Målinger!N90="","",(Målinger!N90-Målinger!H90)*'Kostnader lønn, utstyr osv.'!$S$39*Målinger!$F$3*(-1))</f>
        <v/>
      </c>
      <c r="H90" s="122" t="str">
        <f>IF(Målinger!M90="","",(Målinger!M90-Målinger!G90)*'Kostnader lønn, utstyr osv.'!$S$34*(-1)*Målinger!$F$3)</f>
        <v/>
      </c>
      <c r="I90" s="120" t="str">
        <f>IF(Målinger!V90="","",(Målinger!V90-Målinger!$E90)*'Kostnader lønn, utstyr osv.'!$S$25*(-1))</f>
        <v/>
      </c>
      <c r="J90" s="120" t="str">
        <f>IF(AND(Målinger!W90="",Målinger!Z90=""),"",(Målinger!W90+Målinger!Z90-Målinger!F90)*'Kostnader lønn, utstyr osv.'!$S$20/60*(-1)*Målinger!$F$3)</f>
        <v/>
      </c>
      <c r="K90" s="121" t="str">
        <f>IF(Målinger!V90="","",('kjøring-støtteark'!F93-'kjøring-støtteark'!D93)*'Kostnader lønn, utstyr osv.'!$S$20/60*(-1)*Målinger!$F$3)</f>
        <v/>
      </c>
      <c r="L90" s="123" t="str">
        <f>IF(Målinger!Y90="","",(Målinger!Y90-Målinger!H90)*'Kostnader lønn, utstyr osv.'!$S$39*Målinger!$F$3*(-1))</f>
        <v/>
      </c>
      <c r="M90" s="122" t="str">
        <f>IF(Målinger!X90="","",(Målinger!X90-Målinger!G90)*'Kostnader lønn, utstyr osv.'!$S$34*(-1)*Målinger!$F$3)</f>
        <v/>
      </c>
      <c r="N90" s="120" t="str">
        <f>IF(Målinger!AG90="","",(Målinger!AG90-Målinger!$E90)*'Kostnader lønn, utstyr osv.'!$S$25*(-1))</f>
        <v/>
      </c>
      <c r="O90" s="120" t="str">
        <f>IF(AND(Målinger!AH90="",Målinger!AK90=""),"",(Målinger!AH90+Målinger!AK90-Målinger!F90)*'Kostnader lønn, utstyr osv.'!$S$20/60*(-1)*Målinger!$F$3)</f>
        <v/>
      </c>
      <c r="P90" s="121" t="str">
        <f>IF(Målinger!AG90="","",('kjøring-støtteark'!G93-'kjøring-støtteark'!D93)*'Kostnader lønn, utstyr osv.'!$S$20/60*(-1)*Målinger!$F$3)</f>
        <v/>
      </c>
      <c r="Q90" s="123" t="str">
        <f>IF(Målinger!AJ90="","",(Målinger!AJ90-Målinger!H90)*'Kostnader lønn, utstyr osv.'!$S$39*Målinger!$F$3*(-1))</f>
        <v/>
      </c>
      <c r="R90" s="122" t="str">
        <f>IF(Målinger!AI90="","",(Målinger!AI90-Målinger!G90)*'Kostnader lønn, utstyr osv.'!$S$34*(-1)*Målinger!$F$3)</f>
        <v/>
      </c>
      <c r="S90" s="120" t="str">
        <f>IF(Målinger!AR90="","",(Målinger!AR90-Målinger!$E90)*'Kostnader lønn, utstyr osv.'!$S$25*(-1))</f>
        <v/>
      </c>
      <c r="T90" s="120" t="str">
        <f>IF(AND(Målinger!AS90="",Målinger!AV90=""),"",(Målinger!AS90+Målinger!AV90-Målinger!F90)*'Kostnader lønn, utstyr osv.'!$S$20/60*(-1)*Målinger!$F$3)</f>
        <v/>
      </c>
      <c r="U90" s="121" t="str">
        <f>IF(Målinger!AR90="","",('kjøring-støtteark'!H93-'kjøring-støtteark'!D93)*'Kostnader lønn, utstyr osv.'!$S$20/60*(-1)*Målinger!$F$3)</f>
        <v/>
      </c>
      <c r="V90" s="123" t="str">
        <f>IF(Målinger!AU90="","",(Målinger!AU90-Målinger!H90)*'Kostnader lønn, utstyr osv.'!$S$39*Målinger!$F$3*(-1))</f>
        <v/>
      </c>
      <c r="W90" s="122" t="str">
        <f>IF(Målinger!AT90="","",(Målinger!AT90-Målinger!G90)*'Kostnader lønn, utstyr osv.'!$S$34*(-1)*Målinger!$F$3)</f>
        <v/>
      </c>
      <c r="X90" s="120"/>
      <c r="Y90" s="120"/>
      <c r="Z90" s="121"/>
      <c r="AA90" s="123"/>
      <c r="AB90" s="122"/>
      <c r="AC90" s="120"/>
      <c r="AD90" s="120"/>
      <c r="AE90" s="121"/>
      <c r="AF90" s="123"/>
      <c r="AG90" s="122"/>
      <c r="AH90" s="120"/>
      <c r="AI90" s="120"/>
      <c r="AJ90" s="121"/>
      <c r="AK90" s="123"/>
      <c r="AL90" s="122"/>
      <c r="AM90" s="120"/>
      <c r="AN90" s="120"/>
      <c r="AO90" s="121"/>
      <c r="AP90" s="123"/>
      <c r="AQ90" s="122"/>
      <c r="AR90" s="120"/>
      <c r="AS90" s="120"/>
      <c r="AT90" s="121"/>
      <c r="AU90" s="123"/>
      <c r="AV90" s="122"/>
      <c r="AW90" s="120"/>
      <c r="AX90" s="120"/>
      <c r="AY90" s="121"/>
      <c r="AZ90" s="123"/>
      <c r="BA90" s="122"/>
      <c r="BB90" s="120"/>
      <c r="BC90" s="120"/>
      <c r="BD90" s="121"/>
      <c r="BE90" s="123"/>
      <c r="BF90" s="122"/>
      <c r="BG90" s="120"/>
      <c r="BH90" s="120"/>
      <c r="BI90" s="121"/>
      <c r="BJ90" s="123"/>
      <c r="BK90" s="122"/>
      <c r="BL90" s="120"/>
      <c r="BM90" s="120"/>
      <c r="BN90" s="121"/>
      <c r="BO90" s="123"/>
      <c r="BP90" s="122"/>
      <c r="BQ90" s="120"/>
      <c r="BR90" s="120"/>
      <c r="BS90" s="121"/>
      <c r="BT90" s="123"/>
      <c r="BU90" s="122"/>
      <c r="BV90" s="120"/>
      <c r="BW90" s="120"/>
      <c r="BX90" s="121"/>
      <c r="BY90" s="123"/>
      <c r="BZ90" s="122"/>
      <c r="CA90" s="120"/>
      <c r="CB90" s="120"/>
      <c r="CC90" s="121"/>
      <c r="CD90" s="123"/>
      <c r="CE90" s="122"/>
      <c r="CF90" s="120"/>
      <c r="CG90" s="120"/>
      <c r="CH90" s="121"/>
      <c r="CI90" s="123"/>
      <c r="CJ90" s="122"/>
      <c r="CK90" s="120"/>
      <c r="CL90" s="120"/>
      <c r="CM90" s="121"/>
      <c r="CN90" s="123"/>
      <c r="CO90" s="122"/>
      <c r="CP90" s="120"/>
      <c r="CQ90" s="120"/>
      <c r="CR90" s="121"/>
      <c r="CS90" s="123"/>
      <c r="CT90" s="122"/>
      <c r="CU90" s="120"/>
      <c r="CV90" s="120"/>
      <c r="CW90" s="121"/>
      <c r="CX90" s="123"/>
      <c r="CY90" s="122"/>
      <c r="CZ90" s="120"/>
      <c r="DA90" s="120"/>
      <c r="DB90" s="121"/>
      <c r="DC90" s="123"/>
      <c r="DD90" s="122"/>
      <c r="DE90" s="120"/>
      <c r="DF90" s="120"/>
      <c r="DG90" s="121"/>
      <c r="DH90" s="123"/>
      <c r="DI90" s="122"/>
      <c r="DJ90" s="120"/>
      <c r="DK90" s="120"/>
      <c r="DL90" s="121"/>
      <c r="DM90" s="123"/>
      <c r="DN90" s="122"/>
      <c r="DO90" s="120"/>
      <c r="DP90" s="120"/>
      <c r="DQ90" s="121"/>
      <c r="DR90" s="123"/>
      <c r="DS90" s="122"/>
      <c r="DT90" s="115">
        <f t="shared" si="1"/>
        <v>0</v>
      </c>
    </row>
    <row r="91" spans="1:124">
      <c r="A91" s="36" t="str">
        <f>IF(Brukerregistrering!C89="","",Brukerregistrering!C89)</f>
        <v/>
      </c>
      <c r="B91" s="22" t="str">
        <f>IF(Brukerregistrering!F89="","",Brukerregistrering!F89)</f>
        <v/>
      </c>
      <c r="C91" s="23" t="str">
        <f>IF(Brukerregistrering!H89="","",Brukerregistrering!H89)</f>
        <v/>
      </c>
      <c r="D91" s="120" t="str">
        <f>IF(Målinger!K91="","",(Målinger!K91-Målinger!$E91)*'Kostnader lønn, utstyr osv.'!$S$25*(-1))</f>
        <v/>
      </c>
      <c r="E91" s="120" t="str">
        <f>IF(AND(Målinger!L91="",Målinger!O91=""),"",(Målinger!L91+Målinger!O91-Målinger!F91)*'Kostnader lønn, utstyr osv.'!$S$20/60*(-1)*Målinger!$F$3)</f>
        <v/>
      </c>
      <c r="F91" s="121" t="str">
        <f>IF(Målinger!K91="","",('kjøring-støtteark'!E94-'kjøring-støtteark'!D94)*'Kostnader lønn, utstyr osv.'!$S$20/60*(-1)*Målinger!$F$3)</f>
        <v/>
      </c>
      <c r="G91" s="123" t="str">
        <f>IF(Målinger!N91="","",(Målinger!N91-Målinger!H91)*'Kostnader lønn, utstyr osv.'!$S$39*Målinger!$F$3*(-1))</f>
        <v/>
      </c>
      <c r="H91" s="122" t="str">
        <f>IF(Målinger!M91="","",(Målinger!M91-Målinger!G91)*'Kostnader lønn, utstyr osv.'!$S$34*(-1)*Målinger!$F$3)</f>
        <v/>
      </c>
      <c r="I91" s="120" t="str">
        <f>IF(Målinger!V91="","",(Målinger!V91-Målinger!$E91)*'Kostnader lønn, utstyr osv.'!$S$25*(-1))</f>
        <v/>
      </c>
      <c r="J91" s="120" t="str">
        <f>IF(AND(Målinger!W91="",Målinger!Z91=""),"",(Målinger!W91+Målinger!Z91-Målinger!F91)*'Kostnader lønn, utstyr osv.'!$S$20/60*(-1)*Målinger!$F$3)</f>
        <v/>
      </c>
      <c r="K91" s="121" t="str">
        <f>IF(Målinger!V91="","",('kjøring-støtteark'!F94-'kjøring-støtteark'!D94)*'Kostnader lønn, utstyr osv.'!$S$20/60*(-1)*Målinger!$F$3)</f>
        <v/>
      </c>
      <c r="L91" s="123" t="str">
        <f>IF(Målinger!Y91="","",(Målinger!Y91-Målinger!H91)*'Kostnader lønn, utstyr osv.'!$S$39*Målinger!$F$3*(-1))</f>
        <v/>
      </c>
      <c r="M91" s="122" t="str">
        <f>IF(Målinger!X91="","",(Målinger!X91-Målinger!G91)*'Kostnader lønn, utstyr osv.'!$S$34*(-1)*Målinger!$F$3)</f>
        <v/>
      </c>
      <c r="N91" s="120" t="str">
        <f>IF(Målinger!AG91="","",(Målinger!AG91-Målinger!$E91)*'Kostnader lønn, utstyr osv.'!$S$25*(-1))</f>
        <v/>
      </c>
      <c r="O91" s="120" t="str">
        <f>IF(AND(Målinger!AH91="",Målinger!AK91=""),"",(Målinger!AH91+Målinger!AK91-Målinger!F91)*'Kostnader lønn, utstyr osv.'!$S$20/60*(-1)*Målinger!$F$3)</f>
        <v/>
      </c>
      <c r="P91" s="121" t="str">
        <f>IF(Målinger!AG91="","",('kjøring-støtteark'!G94-'kjøring-støtteark'!D94)*'Kostnader lønn, utstyr osv.'!$S$20/60*(-1)*Målinger!$F$3)</f>
        <v/>
      </c>
      <c r="Q91" s="123" t="str">
        <f>IF(Målinger!AJ91="","",(Målinger!AJ91-Målinger!H91)*'Kostnader lønn, utstyr osv.'!$S$39*Målinger!$F$3*(-1))</f>
        <v/>
      </c>
      <c r="R91" s="122" t="str">
        <f>IF(Målinger!AI91="","",(Målinger!AI91-Målinger!G91)*'Kostnader lønn, utstyr osv.'!$S$34*(-1)*Målinger!$F$3)</f>
        <v/>
      </c>
      <c r="S91" s="120" t="str">
        <f>IF(Målinger!AR91="","",(Målinger!AR91-Målinger!$E91)*'Kostnader lønn, utstyr osv.'!$S$25*(-1))</f>
        <v/>
      </c>
      <c r="T91" s="120" t="str">
        <f>IF(AND(Målinger!AS91="",Målinger!AV91=""),"",(Målinger!AS91+Målinger!AV91-Målinger!F91)*'Kostnader lønn, utstyr osv.'!$S$20/60*(-1)*Målinger!$F$3)</f>
        <v/>
      </c>
      <c r="U91" s="121" t="str">
        <f>IF(Målinger!AR91="","",('kjøring-støtteark'!H94-'kjøring-støtteark'!D94)*'Kostnader lønn, utstyr osv.'!$S$20/60*(-1)*Målinger!$F$3)</f>
        <v/>
      </c>
      <c r="V91" s="123" t="str">
        <f>IF(Målinger!AU91="","",(Målinger!AU91-Målinger!H91)*'Kostnader lønn, utstyr osv.'!$S$39*Målinger!$F$3*(-1))</f>
        <v/>
      </c>
      <c r="W91" s="122" t="str">
        <f>IF(Målinger!AT91="","",(Målinger!AT91-Målinger!G91)*'Kostnader lønn, utstyr osv.'!$S$34*(-1)*Målinger!$F$3)</f>
        <v/>
      </c>
      <c r="X91" s="120"/>
      <c r="Y91" s="120"/>
      <c r="Z91" s="121"/>
      <c r="AA91" s="123"/>
      <c r="AB91" s="122"/>
      <c r="AC91" s="120"/>
      <c r="AD91" s="120"/>
      <c r="AE91" s="121"/>
      <c r="AF91" s="123"/>
      <c r="AG91" s="122"/>
      <c r="AH91" s="120"/>
      <c r="AI91" s="120"/>
      <c r="AJ91" s="121"/>
      <c r="AK91" s="123"/>
      <c r="AL91" s="122"/>
      <c r="AM91" s="120"/>
      <c r="AN91" s="120"/>
      <c r="AO91" s="121"/>
      <c r="AP91" s="123"/>
      <c r="AQ91" s="122"/>
      <c r="AR91" s="120"/>
      <c r="AS91" s="120"/>
      <c r="AT91" s="121"/>
      <c r="AU91" s="123"/>
      <c r="AV91" s="122"/>
      <c r="AW91" s="120"/>
      <c r="AX91" s="120"/>
      <c r="AY91" s="121"/>
      <c r="AZ91" s="123"/>
      <c r="BA91" s="122"/>
      <c r="BB91" s="120"/>
      <c r="BC91" s="120"/>
      <c r="BD91" s="121"/>
      <c r="BE91" s="123"/>
      <c r="BF91" s="122"/>
      <c r="BG91" s="120"/>
      <c r="BH91" s="120"/>
      <c r="BI91" s="121"/>
      <c r="BJ91" s="123"/>
      <c r="BK91" s="122"/>
      <c r="BL91" s="120"/>
      <c r="BM91" s="120"/>
      <c r="BN91" s="121"/>
      <c r="BO91" s="123"/>
      <c r="BP91" s="122"/>
      <c r="BQ91" s="120"/>
      <c r="BR91" s="120"/>
      <c r="BS91" s="121"/>
      <c r="BT91" s="123"/>
      <c r="BU91" s="122"/>
      <c r="BV91" s="120"/>
      <c r="BW91" s="120"/>
      <c r="BX91" s="121"/>
      <c r="BY91" s="123"/>
      <c r="BZ91" s="122"/>
      <c r="CA91" s="120"/>
      <c r="CB91" s="120"/>
      <c r="CC91" s="121"/>
      <c r="CD91" s="123"/>
      <c r="CE91" s="122"/>
      <c r="CF91" s="120"/>
      <c r="CG91" s="120"/>
      <c r="CH91" s="121"/>
      <c r="CI91" s="123"/>
      <c r="CJ91" s="122"/>
      <c r="CK91" s="120"/>
      <c r="CL91" s="120"/>
      <c r="CM91" s="121"/>
      <c r="CN91" s="123"/>
      <c r="CO91" s="122"/>
      <c r="CP91" s="120"/>
      <c r="CQ91" s="120"/>
      <c r="CR91" s="121"/>
      <c r="CS91" s="123"/>
      <c r="CT91" s="122"/>
      <c r="CU91" s="120"/>
      <c r="CV91" s="120"/>
      <c r="CW91" s="121"/>
      <c r="CX91" s="123"/>
      <c r="CY91" s="122"/>
      <c r="CZ91" s="120"/>
      <c r="DA91" s="120"/>
      <c r="DB91" s="121"/>
      <c r="DC91" s="123"/>
      <c r="DD91" s="122"/>
      <c r="DE91" s="120"/>
      <c r="DF91" s="120"/>
      <c r="DG91" s="121"/>
      <c r="DH91" s="123"/>
      <c r="DI91" s="122"/>
      <c r="DJ91" s="120"/>
      <c r="DK91" s="120"/>
      <c r="DL91" s="121"/>
      <c r="DM91" s="123"/>
      <c r="DN91" s="122"/>
      <c r="DO91" s="120"/>
      <c r="DP91" s="120"/>
      <c r="DQ91" s="121"/>
      <c r="DR91" s="123"/>
      <c r="DS91" s="122"/>
      <c r="DT91" s="115">
        <f t="shared" si="1"/>
        <v>0</v>
      </c>
    </row>
    <row r="92" spans="1:124">
      <c r="A92" s="36" t="str">
        <f>IF(Brukerregistrering!C90="","",Brukerregistrering!C90)</f>
        <v/>
      </c>
      <c r="B92" s="22" t="str">
        <f>IF(Brukerregistrering!F90="","",Brukerregistrering!F90)</f>
        <v/>
      </c>
      <c r="C92" s="23" t="str">
        <f>IF(Brukerregistrering!H90="","",Brukerregistrering!H90)</f>
        <v/>
      </c>
      <c r="D92" s="120" t="str">
        <f>IF(Målinger!K92="","",(Målinger!K92-Målinger!$E92)*'Kostnader lønn, utstyr osv.'!$S$25*(-1))</f>
        <v/>
      </c>
      <c r="E92" s="120" t="str">
        <f>IF(AND(Målinger!L92="",Målinger!O92=""),"",(Målinger!L92+Målinger!O92-Målinger!F92)*'Kostnader lønn, utstyr osv.'!$S$20/60*(-1)*Målinger!$F$3)</f>
        <v/>
      </c>
      <c r="F92" s="121" t="str">
        <f>IF(Målinger!K92="","",('kjøring-støtteark'!E95-'kjøring-støtteark'!D95)*'Kostnader lønn, utstyr osv.'!$S$20/60*(-1)*Målinger!$F$3)</f>
        <v/>
      </c>
      <c r="G92" s="123" t="str">
        <f>IF(Målinger!N92="","",(Målinger!N92-Målinger!H92)*'Kostnader lønn, utstyr osv.'!$S$39*Målinger!$F$3*(-1))</f>
        <v/>
      </c>
      <c r="H92" s="122" t="str">
        <f>IF(Målinger!M92="","",(Målinger!M92-Målinger!G92)*'Kostnader lønn, utstyr osv.'!$S$34*(-1)*Målinger!$F$3)</f>
        <v/>
      </c>
      <c r="I92" s="120" t="str">
        <f>IF(Målinger!V92="","",(Målinger!V92-Målinger!$E92)*'Kostnader lønn, utstyr osv.'!$S$25*(-1))</f>
        <v/>
      </c>
      <c r="J92" s="120" t="str">
        <f>IF(AND(Målinger!W92="",Målinger!Z92=""),"",(Målinger!W92+Målinger!Z92-Målinger!F92)*'Kostnader lønn, utstyr osv.'!$S$20/60*(-1)*Målinger!$F$3)</f>
        <v/>
      </c>
      <c r="K92" s="121" t="str">
        <f>IF(Målinger!V92="","",('kjøring-støtteark'!F95-'kjøring-støtteark'!D95)*'Kostnader lønn, utstyr osv.'!$S$20/60*(-1)*Målinger!$F$3)</f>
        <v/>
      </c>
      <c r="L92" s="123" t="str">
        <f>IF(Målinger!Y92="","",(Målinger!Y92-Målinger!H92)*'Kostnader lønn, utstyr osv.'!$S$39*Målinger!$F$3*(-1))</f>
        <v/>
      </c>
      <c r="M92" s="122" t="str">
        <f>IF(Målinger!X92="","",(Målinger!X92-Målinger!G92)*'Kostnader lønn, utstyr osv.'!$S$34*(-1)*Målinger!$F$3)</f>
        <v/>
      </c>
      <c r="N92" s="120" t="str">
        <f>IF(Målinger!AG92="","",(Målinger!AG92-Målinger!$E92)*'Kostnader lønn, utstyr osv.'!$S$25*(-1))</f>
        <v/>
      </c>
      <c r="O92" s="120" t="str">
        <f>IF(AND(Målinger!AH92="",Målinger!AK92=""),"",(Målinger!AH92+Målinger!AK92-Målinger!F92)*'Kostnader lønn, utstyr osv.'!$S$20/60*(-1)*Målinger!$F$3)</f>
        <v/>
      </c>
      <c r="P92" s="121" t="str">
        <f>IF(Målinger!AG92="","",('kjøring-støtteark'!G95-'kjøring-støtteark'!D95)*'Kostnader lønn, utstyr osv.'!$S$20/60*(-1)*Målinger!$F$3)</f>
        <v/>
      </c>
      <c r="Q92" s="123" t="str">
        <f>IF(Målinger!AJ92="","",(Målinger!AJ92-Målinger!H92)*'Kostnader lønn, utstyr osv.'!$S$39*Målinger!$F$3*(-1))</f>
        <v/>
      </c>
      <c r="R92" s="122" t="str">
        <f>IF(Målinger!AI92="","",(Målinger!AI92-Målinger!G92)*'Kostnader lønn, utstyr osv.'!$S$34*(-1)*Målinger!$F$3)</f>
        <v/>
      </c>
      <c r="S92" s="120" t="str">
        <f>IF(Målinger!AR92="","",(Målinger!AR92-Målinger!$E92)*'Kostnader lønn, utstyr osv.'!$S$25*(-1))</f>
        <v/>
      </c>
      <c r="T92" s="120" t="str">
        <f>IF(AND(Målinger!AS92="",Målinger!AV92=""),"",(Målinger!AS92+Målinger!AV92-Målinger!F92)*'Kostnader lønn, utstyr osv.'!$S$20/60*(-1)*Målinger!$F$3)</f>
        <v/>
      </c>
      <c r="U92" s="121" t="str">
        <f>IF(Målinger!AR92="","",('kjøring-støtteark'!H95-'kjøring-støtteark'!D95)*'Kostnader lønn, utstyr osv.'!$S$20/60*(-1)*Målinger!$F$3)</f>
        <v/>
      </c>
      <c r="V92" s="123" t="str">
        <f>IF(Målinger!AU92="","",(Målinger!AU92-Målinger!H92)*'Kostnader lønn, utstyr osv.'!$S$39*Målinger!$F$3*(-1))</f>
        <v/>
      </c>
      <c r="W92" s="122" t="str">
        <f>IF(Målinger!AT92="","",(Målinger!AT92-Målinger!G92)*'Kostnader lønn, utstyr osv.'!$S$34*(-1)*Målinger!$F$3)</f>
        <v/>
      </c>
      <c r="X92" s="120"/>
      <c r="Y92" s="120"/>
      <c r="Z92" s="121"/>
      <c r="AA92" s="123"/>
      <c r="AB92" s="122"/>
      <c r="AC92" s="120"/>
      <c r="AD92" s="120"/>
      <c r="AE92" s="121"/>
      <c r="AF92" s="123"/>
      <c r="AG92" s="122"/>
      <c r="AH92" s="120"/>
      <c r="AI92" s="120"/>
      <c r="AJ92" s="121"/>
      <c r="AK92" s="123"/>
      <c r="AL92" s="122"/>
      <c r="AM92" s="120"/>
      <c r="AN92" s="120"/>
      <c r="AO92" s="121"/>
      <c r="AP92" s="123"/>
      <c r="AQ92" s="122"/>
      <c r="AR92" s="120"/>
      <c r="AS92" s="120"/>
      <c r="AT92" s="121"/>
      <c r="AU92" s="123"/>
      <c r="AV92" s="122"/>
      <c r="AW92" s="120"/>
      <c r="AX92" s="120"/>
      <c r="AY92" s="121"/>
      <c r="AZ92" s="123"/>
      <c r="BA92" s="122"/>
      <c r="BB92" s="120"/>
      <c r="BC92" s="120"/>
      <c r="BD92" s="121"/>
      <c r="BE92" s="123"/>
      <c r="BF92" s="122"/>
      <c r="BG92" s="120"/>
      <c r="BH92" s="120"/>
      <c r="BI92" s="121"/>
      <c r="BJ92" s="123"/>
      <c r="BK92" s="122"/>
      <c r="BL92" s="120"/>
      <c r="BM92" s="120"/>
      <c r="BN92" s="121"/>
      <c r="BO92" s="123"/>
      <c r="BP92" s="122"/>
      <c r="BQ92" s="120"/>
      <c r="BR92" s="120"/>
      <c r="BS92" s="121"/>
      <c r="BT92" s="123"/>
      <c r="BU92" s="122"/>
      <c r="BV92" s="120"/>
      <c r="BW92" s="120"/>
      <c r="BX92" s="121"/>
      <c r="BY92" s="123"/>
      <c r="BZ92" s="122"/>
      <c r="CA92" s="120"/>
      <c r="CB92" s="120"/>
      <c r="CC92" s="121"/>
      <c r="CD92" s="123"/>
      <c r="CE92" s="122"/>
      <c r="CF92" s="120"/>
      <c r="CG92" s="120"/>
      <c r="CH92" s="121"/>
      <c r="CI92" s="123"/>
      <c r="CJ92" s="122"/>
      <c r="CK92" s="120"/>
      <c r="CL92" s="120"/>
      <c r="CM92" s="121"/>
      <c r="CN92" s="123"/>
      <c r="CO92" s="122"/>
      <c r="CP92" s="120"/>
      <c r="CQ92" s="120"/>
      <c r="CR92" s="121"/>
      <c r="CS92" s="123"/>
      <c r="CT92" s="122"/>
      <c r="CU92" s="120"/>
      <c r="CV92" s="120"/>
      <c r="CW92" s="121"/>
      <c r="CX92" s="123"/>
      <c r="CY92" s="122"/>
      <c r="CZ92" s="120"/>
      <c r="DA92" s="120"/>
      <c r="DB92" s="121"/>
      <c r="DC92" s="123"/>
      <c r="DD92" s="122"/>
      <c r="DE92" s="120"/>
      <c r="DF92" s="120"/>
      <c r="DG92" s="121"/>
      <c r="DH92" s="123"/>
      <c r="DI92" s="122"/>
      <c r="DJ92" s="120"/>
      <c r="DK92" s="120"/>
      <c r="DL92" s="121"/>
      <c r="DM92" s="123"/>
      <c r="DN92" s="122"/>
      <c r="DO92" s="120"/>
      <c r="DP92" s="120"/>
      <c r="DQ92" s="121"/>
      <c r="DR92" s="123"/>
      <c r="DS92" s="122"/>
      <c r="DT92" s="115">
        <f t="shared" si="1"/>
        <v>0</v>
      </c>
    </row>
    <row r="93" spans="1:124">
      <c r="A93" s="36" t="str">
        <f>IF(Brukerregistrering!C91="","",Brukerregistrering!C91)</f>
        <v/>
      </c>
      <c r="B93" s="22" t="str">
        <f>IF(Brukerregistrering!F91="","",Brukerregistrering!F91)</f>
        <v/>
      </c>
      <c r="C93" s="23" t="str">
        <f>IF(Brukerregistrering!H91="","",Brukerregistrering!H91)</f>
        <v/>
      </c>
      <c r="D93" s="120" t="str">
        <f>IF(Målinger!K93="","",(Målinger!K93-Målinger!$E93)*'Kostnader lønn, utstyr osv.'!$S$25*(-1))</f>
        <v/>
      </c>
      <c r="E93" s="120" t="str">
        <f>IF(AND(Målinger!L93="",Målinger!O93=""),"",(Målinger!L93+Målinger!O93-Målinger!F93)*'Kostnader lønn, utstyr osv.'!$S$20/60*(-1)*Målinger!$F$3)</f>
        <v/>
      </c>
      <c r="F93" s="121" t="str">
        <f>IF(Målinger!K93="","",('kjøring-støtteark'!E96-'kjøring-støtteark'!D96)*'Kostnader lønn, utstyr osv.'!$S$20/60*(-1)*Målinger!$F$3)</f>
        <v/>
      </c>
      <c r="G93" s="123" t="str">
        <f>IF(Målinger!N93="","",(Målinger!N93-Målinger!H93)*'Kostnader lønn, utstyr osv.'!$S$39*Målinger!$F$3*(-1))</f>
        <v/>
      </c>
      <c r="H93" s="122" t="str">
        <f>IF(Målinger!M93="","",(Målinger!M93-Målinger!G93)*'Kostnader lønn, utstyr osv.'!$S$34*(-1)*Målinger!$F$3)</f>
        <v/>
      </c>
      <c r="I93" s="120" t="str">
        <f>IF(Målinger!V93="","",(Målinger!V93-Målinger!$E93)*'Kostnader lønn, utstyr osv.'!$S$25*(-1))</f>
        <v/>
      </c>
      <c r="J93" s="120" t="str">
        <f>IF(AND(Målinger!W93="",Målinger!Z93=""),"",(Målinger!W93+Målinger!Z93-Målinger!F93)*'Kostnader lønn, utstyr osv.'!$S$20/60*(-1)*Målinger!$F$3)</f>
        <v/>
      </c>
      <c r="K93" s="121" t="str">
        <f>IF(Målinger!V93="","",('kjøring-støtteark'!F96-'kjøring-støtteark'!D96)*'Kostnader lønn, utstyr osv.'!$S$20/60*(-1)*Målinger!$F$3)</f>
        <v/>
      </c>
      <c r="L93" s="123" t="str">
        <f>IF(Målinger!Y93="","",(Målinger!Y93-Målinger!H93)*'Kostnader lønn, utstyr osv.'!$S$39*Målinger!$F$3*(-1))</f>
        <v/>
      </c>
      <c r="M93" s="122" t="str">
        <f>IF(Målinger!X93="","",(Målinger!X93-Målinger!G93)*'Kostnader lønn, utstyr osv.'!$S$34*(-1)*Målinger!$F$3)</f>
        <v/>
      </c>
      <c r="N93" s="120" t="str">
        <f>IF(Målinger!AG93="","",(Målinger!AG93-Målinger!$E93)*'Kostnader lønn, utstyr osv.'!$S$25*(-1))</f>
        <v/>
      </c>
      <c r="O93" s="120" t="str">
        <f>IF(AND(Målinger!AH93="",Målinger!AK93=""),"",(Målinger!AH93+Målinger!AK93-Målinger!F93)*'Kostnader lønn, utstyr osv.'!$S$20/60*(-1)*Målinger!$F$3)</f>
        <v/>
      </c>
      <c r="P93" s="121" t="str">
        <f>IF(Målinger!AG93="","",('kjøring-støtteark'!G96-'kjøring-støtteark'!D96)*'Kostnader lønn, utstyr osv.'!$S$20/60*(-1)*Målinger!$F$3)</f>
        <v/>
      </c>
      <c r="Q93" s="123" t="str">
        <f>IF(Målinger!AJ93="","",(Målinger!AJ93-Målinger!H93)*'Kostnader lønn, utstyr osv.'!$S$39*Målinger!$F$3*(-1))</f>
        <v/>
      </c>
      <c r="R93" s="122" t="str">
        <f>IF(Målinger!AI93="","",(Målinger!AI93-Målinger!G93)*'Kostnader lønn, utstyr osv.'!$S$34*(-1)*Målinger!$F$3)</f>
        <v/>
      </c>
      <c r="S93" s="120" t="str">
        <f>IF(Målinger!AR93="","",(Målinger!AR93-Målinger!$E93)*'Kostnader lønn, utstyr osv.'!$S$25*(-1))</f>
        <v/>
      </c>
      <c r="T93" s="120" t="str">
        <f>IF(AND(Målinger!AS93="",Målinger!AV93=""),"",(Målinger!AS93+Målinger!AV93-Målinger!F93)*'Kostnader lønn, utstyr osv.'!$S$20/60*(-1)*Målinger!$F$3)</f>
        <v/>
      </c>
      <c r="U93" s="121" t="str">
        <f>IF(Målinger!AR93="","",('kjøring-støtteark'!H96-'kjøring-støtteark'!D96)*'Kostnader lønn, utstyr osv.'!$S$20/60*(-1)*Målinger!$F$3)</f>
        <v/>
      </c>
      <c r="V93" s="123" t="str">
        <f>IF(Målinger!AU93="","",(Målinger!AU93-Målinger!H93)*'Kostnader lønn, utstyr osv.'!$S$39*Målinger!$F$3*(-1))</f>
        <v/>
      </c>
      <c r="W93" s="122" t="str">
        <f>IF(Målinger!AT93="","",(Målinger!AT93-Målinger!G93)*'Kostnader lønn, utstyr osv.'!$S$34*(-1)*Målinger!$F$3)</f>
        <v/>
      </c>
      <c r="X93" s="120"/>
      <c r="Y93" s="120"/>
      <c r="Z93" s="121"/>
      <c r="AA93" s="123"/>
      <c r="AB93" s="122"/>
      <c r="AC93" s="120"/>
      <c r="AD93" s="120"/>
      <c r="AE93" s="121"/>
      <c r="AF93" s="123"/>
      <c r="AG93" s="122"/>
      <c r="AH93" s="120"/>
      <c r="AI93" s="120"/>
      <c r="AJ93" s="121"/>
      <c r="AK93" s="123"/>
      <c r="AL93" s="122"/>
      <c r="AM93" s="120"/>
      <c r="AN93" s="120"/>
      <c r="AO93" s="121"/>
      <c r="AP93" s="123"/>
      <c r="AQ93" s="122"/>
      <c r="AR93" s="120"/>
      <c r="AS93" s="120"/>
      <c r="AT93" s="121"/>
      <c r="AU93" s="123"/>
      <c r="AV93" s="122"/>
      <c r="AW93" s="120"/>
      <c r="AX93" s="120"/>
      <c r="AY93" s="121"/>
      <c r="AZ93" s="123"/>
      <c r="BA93" s="122"/>
      <c r="BB93" s="120"/>
      <c r="BC93" s="120"/>
      <c r="BD93" s="121"/>
      <c r="BE93" s="123"/>
      <c r="BF93" s="122"/>
      <c r="BG93" s="120"/>
      <c r="BH93" s="120"/>
      <c r="BI93" s="121"/>
      <c r="BJ93" s="123"/>
      <c r="BK93" s="122"/>
      <c r="BL93" s="120"/>
      <c r="BM93" s="120"/>
      <c r="BN93" s="121"/>
      <c r="BO93" s="123"/>
      <c r="BP93" s="122"/>
      <c r="BQ93" s="120"/>
      <c r="BR93" s="120"/>
      <c r="BS93" s="121"/>
      <c r="BT93" s="123"/>
      <c r="BU93" s="122"/>
      <c r="BV93" s="120"/>
      <c r="BW93" s="120"/>
      <c r="BX93" s="121"/>
      <c r="BY93" s="123"/>
      <c r="BZ93" s="122"/>
      <c r="CA93" s="120"/>
      <c r="CB93" s="120"/>
      <c r="CC93" s="121"/>
      <c r="CD93" s="123"/>
      <c r="CE93" s="122"/>
      <c r="CF93" s="120"/>
      <c r="CG93" s="120"/>
      <c r="CH93" s="121"/>
      <c r="CI93" s="123"/>
      <c r="CJ93" s="122"/>
      <c r="CK93" s="120"/>
      <c r="CL93" s="120"/>
      <c r="CM93" s="121"/>
      <c r="CN93" s="123"/>
      <c r="CO93" s="122"/>
      <c r="CP93" s="120"/>
      <c r="CQ93" s="120"/>
      <c r="CR93" s="121"/>
      <c r="CS93" s="123"/>
      <c r="CT93" s="122"/>
      <c r="CU93" s="120"/>
      <c r="CV93" s="120"/>
      <c r="CW93" s="121"/>
      <c r="CX93" s="123"/>
      <c r="CY93" s="122"/>
      <c r="CZ93" s="120"/>
      <c r="DA93" s="120"/>
      <c r="DB93" s="121"/>
      <c r="DC93" s="123"/>
      <c r="DD93" s="122"/>
      <c r="DE93" s="120"/>
      <c r="DF93" s="120"/>
      <c r="DG93" s="121"/>
      <c r="DH93" s="123"/>
      <c r="DI93" s="122"/>
      <c r="DJ93" s="120"/>
      <c r="DK93" s="120"/>
      <c r="DL93" s="121"/>
      <c r="DM93" s="123"/>
      <c r="DN93" s="122"/>
      <c r="DO93" s="120"/>
      <c r="DP93" s="120"/>
      <c r="DQ93" s="121"/>
      <c r="DR93" s="123"/>
      <c r="DS93" s="122"/>
      <c r="DT93" s="115">
        <f t="shared" si="1"/>
        <v>0</v>
      </c>
    </row>
    <row r="94" spans="1:124">
      <c r="A94" s="36" t="str">
        <f>IF(Brukerregistrering!C92="","",Brukerregistrering!C92)</f>
        <v/>
      </c>
      <c r="B94" s="22" t="str">
        <f>IF(Brukerregistrering!F92="","",Brukerregistrering!F92)</f>
        <v/>
      </c>
      <c r="C94" s="23" t="str">
        <f>IF(Brukerregistrering!H92="","",Brukerregistrering!H92)</f>
        <v/>
      </c>
      <c r="D94" s="120" t="str">
        <f>IF(Målinger!K94="","",(Målinger!K94-Målinger!$E94)*'Kostnader lønn, utstyr osv.'!$S$25*(-1))</f>
        <v/>
      </c>
      <c r="E94" s="120" t="str">
        <f>IF(AND(Målinger!L94="",Målinger!O94=""),"",(Målinger!L94+Målinger!O94-Målinger!F94)*'Kostnader lønn, utstyr osv.'!$S$20/60*(-1)*Målinger!$F$3)</f>
        <v/>
      </c>
      <c r="F94" s="121" t="str">
        <f>IF(Målinger!K94="","",('kjøring-støtteark'!E97-'kjøring-støtteark'!D97)*'Kostnader lønn, utstyr osv.'!$S$20/60*(-1)*Målinger!$F$3)</f>
        <v/>
      </c>
      <c r="G94" s="123" t="str">
        <f>IF(Målinger!N94="","",(Målinger!N94-Målinger!H94)*'Kostnader lønn, utstyr osv.'!$S$39*Målinger!$F$3*(-1))</f>
        <v/>
      </c>
      <c r="H94" s="122" t="str">
        <f>IF(Målinger!M94="","",(Målinger!M94-Målinger!G94)*'Kostnader lønn, utstyr osv.'!$S$34*(-1)*Målinger!$F$3)</f>
        <v/>
      </c>
      <c r="I94" s="120" t="str">
        <f>IF(Målinger!V94="","",(Målinger!V94-Målinger!$E94)*'Kostnader lønn, utstyr osv.'!$S$25*(-1))</f>
        <v/>
      </c>
      <c r="J94" s="120" t="str">
        <f>IF(AND(Målinger!W94="",Målinger!Z94=""),"",(Målinger!W94+Målinger!Z94-Målinger!F94)*'Kostnader lønn, utstyr osv.'!$S$20/60*(-1)*Målinger!$F$3)</f>
        <v/>
      </c>
      <c r="K94" s="121" t="str">
        <f>IF(Målinger!V94="","",('kjøring-støtteark'!F97-'kjøring-støtteark'!D97)*'Kostnader lønn, utstyr osv.'!$S$20/60*(-1)*Målinger!$F$3)</f>
        <v/>
      </c>
      <c r="L94" s="123" t="str">
        <f>IF(Målinger!Y94="","",(Målinger!Y94-Målinger!H94)*'Kostnader lønn, utstyr osv.'!$S$39*Målinger!$F$3*(-1))</f>
        <v/>
      </c>
      <c r="M94" s="122" t="str">
        <f>IF(Målinger!X94="","",(Målinger!X94-Målinger!G94)*'Kostnader lønn, utstyr osv.'!$S$34*(-1)*Målinger!$F$3)</f>
        <v/>
      </c>
      <c r="N94" s="120" t="str">
        <f>IF(Målinger!AG94="","",(Målinger!AG94-Målinger!$E94)*'Kostnader lønn, utstyr osv.'!$S$25*(-1))</f>
        <v/>
      </c>
      <c r="O94" s="120" t="str">
        <f>IF(AND(Målinger!AH94="",Målinger!AK94=""),"",(Målinger!AH94+Målinger!AK94-Målinger!F94)*'Kostnader lønn, utstyr osv.'!$S$20/60*(-1)*Målinger!$F$3)</f>
        <v/>
      </c>
      <c r="P94" s="121" t="str">
        <f>IF(Målinger!AG94="","",('kjøring-støtteark'!G97-'kjøring-støtteark'!D97)*'Kostnader lønn, utstyr osv.'!$S$20/60*(-1)*Målinger!$F$3)</f>
        <v/>
      </c>
      <c r="Q94" s="123" t="str">
        <f>IF(Målinger!AJ94="","",(Målinger!AJ94-Målinger!H94)*'Kostnader lønn, utstyr osv.'!$S$39*Målinger!$F$3*(-1))</f>
        <v/>
      </c>
      <c r="R94" s="122" t="str">
        <f>IF(Målinger!AI94="","",(Målinger!AI94-Målinger!G94)*'Kostnader lønn, utstyr osv.'!$S$34*(-1)*Målinger!$F$3)</f>
        <v/>
      </c>
      <c r="S94" s="120" t="str">
        <f>IF(Målinger!AR94="","",(Målinger!AR94-Målinger!$E94)*'Kostnader lønn, utstyr osv.'!$S$25*(-1))</f>
        <v/>
      </c>
      <c r="T94" s="120" t="str">
        <f>IF(AND(Målinger!AS94="",Målinger!AV94=""),"",(Målinger!AS94+Målinger!AV94-Målinger!F94)*'Kostnader lønn, utstyr osv.'!$S$20/60*(-1)*Målinger!$F$3)</f>
        <v/>
      </c>
      <c r="U94" s="121" t="str">
        <f>IF(Målinger!AR94="","",('kjøring-støtteark'!H97-'kjøring-støtteark'!D97)*'Kostnader lønn, utstyr osv.'!$S$20/60*(-1)*Målinger!$F$3)</f>
        <v/>
      </c>
      <c r="V94" s="123" t="str">
        <f>IF(Målinger!AU94="","",(Målinger!AU94-Målinger!H94)*'Kostnader lønn, utstyr osv.'!$S$39*Målinger!$F$3*(-1))</f>
        <v/>
      </c>
      <c r="W94" s="122" t="str">
        <f>IF(Målinger!AT94="","",(Målinger!AT94-Målinger!G94)*'Kostnader lønn, utstyr osv.'!$S$34*(-1)*Målinger!$F$3)</f>
        <v/>
      </c>
      <c r="X94" s="120"/>
      <c r="Y94" s="120"/>
      <c r="Z94" s="121"/>
      <c r="AA94" s="123"/>
      <c r="AB94" s="122"/>
      <c r="AC94" s="120"/>
      <c r="AD94" s="120"/>
      <c r="AE94" s="121"/>
      <c r="AF94" s="123"/>
      <c r="AG94" s="122"/>
      <c r="AH94" s="120"/>
      <c r="AI94" s="120"/>
      <c r="AJ94" s="121"/>
      <c r="AK94" s="123"/>
      <c r="AL94" s="122"/>
      <c r="AM94" s="120"/>
      <c r="AN94" s="120"/>
      <c r="AO94" s="121"/>
      <c r="AP94" s="123"/>
      <c r="AQ94" s="122"/>
      <c r="AR94" s="120"/>
      <c r="AS94" s="120"/>
      <c r="AT94" s="121"/>
      <c r="AU94" s="123"/>
      <c r="AV94" s="122"/>
      <c r="AW94" s="120"/>
      <c r="AX94" s="120"/>
      <c r="AY94" s="121"/>
      <c r="AZ94" s="123"/>
      <c r="BA94" s="122"/>
      <c r="BB94" s="120"/>
      <c r="BC94" s="120"/>
      <c r="BD94" s="121"/>
      <c r="BE94" s="123"/>
      <c r="BF94" s="122"/>
      <c r="BG94" s="120"/>
      <c r="BH94" s="120"/>
      <c r="BI94" s="121"/>
      <c r="BJ94" s="123"/>
      <c r="BK94" s="122"/>
      <c r="BL94" s="120"/>
      <c r="BM94" s="120"/>
      <c r="BN94" s="121"/>
      <c r="BO94" s="123"/>
      <c r="BP94" s="122"/>
      <c r="BQ94" s="120"/>
      <c r="BR94" s="120"/>
      <c r="BS94" s="121"/>
      <c r="BT94" s="123"/>
      <c r="BU94" s="122"/>
      <c r="BV94" s="120"/>
      <c r="BW94" s="120"/>
      <c r="BX94" s="121"/>
      <c r="BY94" s="123"/>
      <c r="BZ94" s="122"/>
      <c r="CA94" s="120"/>
      <c r="CB94" s="120"/>
      <c r="CC94" s="121"/>
      <c r="CD94" s="123"/>
      <c r="CE94" s="122"/>
      <c r="CF94" s="120"/>
      <c r="CG94" s="120"/>
      <c r="CH94" s="121"/>
      <c r="CI94" s="123"/>
      <c r="CJ94" s="122"/>
      <c r="CK94" s="120"/>
      <c r="CL94" s="120"/>
      <c r="CM94" s="121"/>
      <c r="CN94" s="123"/>
      <c r="CO94" s="122"/>
      <c r="CP94" s="120"/>
      <c r="CQ94" s="120"/>
      <c r="CR94" s="121"/>
      <c r="CS94" s="123"/>
      <c r="CT94" s="122"/>
      <c r="CU94" s="120"/>
      <c r="CV94" s="120"/>
      <c r="CW94" s="121"/>
      <c r="CX94" s="123"/>
      <c r="CY94" s="122"/>
      <c r="CZ94" s="120"/>
      <c r="DA94" s="120"/>
      <c r="DB94" s="121"/>
      <c r="DC94" s="123"/>
      <c r="DD94" s="122"/>
      <c r="DE94" s="120"/>
      <c r="DF94" s="120"/>
      <c r="DG94" s="121"/>
      <c r="DH94" s="123"/>
      <c r="DI94" s="122"/>
      <c r="DJ94" s="120"/>
      <c r="DK94" s="120"/>
      <c r="DL94" s="121"/>
      <c r="DM94" s="123"/>
      <c r="DN94" s="122"/>
      <c r="DO94" s="120"/>
      <c r="DP94" s="120"/>
      <c r="DQ94" s="121"/>
      <c r="DR94" s="123"/>
      <c r="DS94" s="122"/>
      <c r="DT94" s="115">
        <f t="shared" si="1"/>
        <v>0</v>
      </c>
    </row>
    <row r="95" spans="1:124">
      <c r="A95" s="36" t="str">
        <f>IF(Brukerregistrering!C93="","",Brukerregistrering!C93)</f>
        <v/>
      </c>
      <c r="B95" s="22" t="str">
        <f>IF(Brukerregistrering!F93="","",Brukerregistrering!F93)</f>
        <v/>
      </c>
      <c r="C95" s="23" t="str">
        <f>IF(Brukerregistrering!H93="","",Brukerregistrering!H93)</f>
        <v/>
      </c>
      <c r="D95" s="120" t="str">
        <f>IF(Målinger!K95="","",(Målinger!K95-Målinger!$E95)*'Kostnader lønn, utstyr osv.'!$S$25*(-1))</f>
        <v/>
      </c>
      <c r="E95" s="120" t="str">
        <f>IF(AND(Målinger!L95="",Målinger!O95=""),"",(Målinger!L95+Målinger!O95-Målinger!F95)*'Kostnader lønn, utstyr osv.'!$S$20/60*(-1)*Målinger!$F$3)</f>
        <v/>
      </c>
      <c r="F95" s="121" t="str">
        <f>IF(Målinger!K95="","",('kjøring-støtteark'!E98-'kjøring-støtteark'!D98)*'Kostnader lønn, utstyr osv.'!$S$20/60*(-1)*Målinger!$F$3)</f>
        <v/>
      </c>
      <c r="G95" s="123" t="str">
        <f>IF(Målinger!N95="","",(Målinger!N95-Målinger!H95)*'Kostnader lønn, utstyr osv.'!$S$39*Målinger!$F$3*(-1))</f>
        <v/>
      </c>
      <c r="H95" s="122" t="str">
        <f>IF(Målinger!M95="","",(Målinger!M95-Målinger!G95)*'Kostnader lønn, utstyr osv.'!$S$34*(-1)*Målinger!$F$3)</f>
        <v/>
      </c>
      <c r="I95" s="120" t="str">
        <f>IF(Målinger!V95="","",(Målinger!V95-Målinger!$E95)*'Kostnader lønn, utstyr osv.'!$S$25*(-1))</f>
        <v/>
      </c>
      <c r="J95" s="120" t="str">
        <f>IF(AND(Målinger!W95="",Målinger!Z95=""),"",(Målinger!W95+Målinger!Z95-Målinger!F95)*'Kostnader lønn, utstyr osv.'!$S$20/60*(-1)*Målinger!$F$3)</f>
        <v/>
      </c>
      <c r="K95" s="121" t="str">
        <f>IF(Målinger!V95="","",('kjøring-støtteark'!F98-'kjøring-støtteark'!D98)*'Kostnader lønn, utstyr osv.'!$S$20/60*(-1)*Målinger!$F$3)</f>
        <v/>
      </c>
      <c r="L95" s="123" t="str">
        <f>IF(Målinger!Y95="","",(Målinger!Y95-Målinger!H95)*'Kostnader lønn, utstyr osv.'!$S$39*Målinger!$F$3*(-1))</f>
        <v/>
      </c>
      <c r="M95" s="122" t="str">
        <f>IF(Målinger!X95="","",(Målinger!X95-Målinger!G95)*'Kostnader lønn, utstyr osv.'!$S$34*(-1)*Målinger!$F$3)</f>
        <v/>
      </c>
      <c r="N95" s="120" t="str">
        <f>IF(Målinger!AG95="","",(Målinger!AG95-Målinger!$E95)*'Kostnader lønn, utstyr osv.'!$S$25*(-1))</f>
        <v/>
      </c>
      <c r="O95" s="120" t="str">
        <f>IF(AND(Målinger!AH95="",Målinger!AK95=""),"",(Målinger!AH95+Målinger!AK95-Målinger!F95)*'Kostnader lønn, utstyr osv.'!$S$20/60*(-1)*Målinger!$F$3)</f>
        <v/>
      </c>
      <c r="P95" s="121" t="str">
        <f>IF(Målinger!AG95="","",('kjøring-støtteark'!G98-'kjøring-støtteark'!D98)*'Kostnader lønn, utstyr osv.'!$S$20/60*(-1)*Målinger!$F$3)</f>
        <v/>
      </c>
      <c r="Q95" s="123" t="str">
        <f>IF(Målinger!AJ95="","",(Målinger!AJ95-Målinger!H95)*'Kostnader lønn, utstyr osv.'!$S$39*Målinger!$F$3*(-1))</f>
        <v/>
      </c>
      <c r="R95" s="122" t="str">
        <f>IF(Målinger!AI95="","",(Målinger!AI95-Målinger!G95)*'Kostnader lønn, utstyr osv.'!$S$34*(-1)*Målinger!$F$3)</f>
        <v/>
      </c>
      <c r="S95" s="120" t="str">
        <f>IF(Målinger!AR95="","",(Målinger!AR95-Målinger!$E95)*'Kostnader lønn, utstyr osv.'!$S$25*(-1))</f>
        <v/>
      </c>
      <c r="T95" s="120" t="str">
        <f>IF(AND(Målinger!AS95="",Målinger!AV95=""),"",(Målinger!AS95+Målinger!AV95-Målinger!F95)*'Kostnader lønn, utstyr osv.'!$S$20/60*(-1)*Målinger!$F$3)</f>
        <v/>
      </c>
      <c r="U95" s="121" t="str">
        <f>IF(Målinger!AR95="","",('kjøring-støtteark'!H98-'kjøring-støtteark'!D98)*'Kostnader lønn, utstyr osv.'!$S$20/60*(-1)*Målinger!$F$3)</f>
        <v/>
      </c>
      <c r="V95" s="123" t="str">
        <f>IF(Målinger!AU95="","",(Målinger!AU95-Målinger!H95)*'Kostnader lønn, utstyr osv.'!$S$39*Målinger!$F$3*(-1))</f>
        <v/>
      </c>
      <c r="W95" s="122" t="str">
        <f>IF(Målinger!AT95="","",(Målinger!AT95-Målinger!G95)*'Kostnader lønn, utstyr osv.'!$S$34*(-1)*Målinger!$F$3)</f>
        <v/>
      </c>
      <c r="X95" s="120"/>
      <c r="Y95" s="120"/>
      <c r="Z95" s="121"/>
      <c r="AA95" s="123"/>
      <c r="AB95" s="122"/>
      <c r="AC95" s="120"/>
      <c r="AD95" s="120"/>
      <c r="AE95" s="121"/>
      <c r="AF95" s="123"/>
      <c r="AG95" s="122"/>
      <c r="AH95" s="120"/>
      <c r="AI95" s="120"/>
      <c r="AJ95" s="121"/>
      <c r="AK95" s="123"/>
      <c r="AL95" s="122"/>
      <c r="AM95" s="120"/>
      <c r="AN95" s="120"/>
      <c r="AO95" s="121"/>
      <c r="AP95" s="123"/>
      <c r="AQ95" s="122"/>
      <c r="AR95" s="120"/>
      <c r="AS95" s="120"/>
      <c r="AT95" s="121"/>
      <c r="AU95" s="123"/>
      <c r="AV95" s="122"/>
      <c r="AW95" s="120"/>
      <c r="AX95" s="120"/>
      <c r="AY95" s="121"/>
      <c r="AZ95" s="123"/>
      <c r="BA95" s="122"/>
      <c r="BB95" s="120"/>
      <c r="BC95" s="120"/>
      <c r="BD95" s="121"/>
      <c r="BE95" s="123"/>
      <c r="BF95" s="122"/>
      <c r="BG95" s="120"/>
      <c r="BH95" s="120"/>
      <c r="BI95" s="121"/>
      <c r="BJ95" s="123"/>
      <c r="BK95" s="122"/>
      <c r="BL95" s="120"/>
      <c r="BM95" s="120"/>
      <c r="BN95" s="121"/>
      <c r="BO95" s="123"/>
      <c r="BP95" s="122"/>
      <c r="BQ95" s="120"/>
      <c r="BR95" s="120"/>
      <c r="BS95" s="121"/>
      <c r="BT95" s="123"/>
      <c r="BU95" s="122"/>
      <c r="BV95" s="120"/>
      <c r="BW95" s="120"/>
      <c r="BX95" s="121"/>
      <c r="BY95" s="123"/>
      <c r="BZ95" s="122"/>
      <c r="CA95" s="120"/>
      <c r="CB95" s="120"/>
      <c r="CC95" s="121"/>
      <c r="CD95" s="123"/>
      <c r="CE95" s="122"/>
      <c r="CF95" s="120"/>
      <c r="CG95" s="120"/>
      <c r="CH95" s="121"/>
      <c r="CI95" s="123"/>
      <c r="CJ95" s="122"/>
      <c r="CK95" s="120"/>
      <c r="CL95" s="120"/>
      <c r="CM95" s="121"/>
      <c r="CN95" s="123"/>
      <c r="CO95" s="122"/>
      <c r="CP95" s="120"/>
      <c r="CQ95" s="120"/>
      <c r="CR95" s="121"/>
      <c r="CS95" s="123"/>
      <c r="CT95" s="122"/>
      <c r="CU95" s="120"/>
      <c r="CV95" s="120"/>
      <c r="CW95" s="121"/>
      <c r="CX95" s="123"/>
      <c r="CY95" s="122"/>
      <c r="CZ95" s="120"/>
      <c r="DA95" s="120"/>
      <c r="DB95" s="121"/>
      <c r="DC95" s="123"/>
      <c r="DD95" s="122"/>
      <c r="DE95" s="120"/>
      <c r="DF95" s="120"/>
      <c r="DG95" s="121"/>
      <c r="DH95" s="123"/>
      <c r="DI95" s="122"/>
      <c r="DJ95" s="120"/>
      <c r="DK95" s="120"/>
      <c r="DL95" s="121"/>
      <c r="DM95" s="123"/>
      <c r="DN95" s="122"/>
      <c r="DO95" s="120"/>
      <c r="DP95" s="120"/>
      <c r="DQ95" s="121"/>
      <c r="DR95" s="123"/>
      <c r="DS95" s="122"/>
      <c r="DT95" s="115">
        <f t="shared" si="1"/>
        <v>0</v>
      </c>
    </row>
    <row r="96" spans="1:124">
      <c r="A96" s="36" t="str">
        <f>IF(Brukerregistrering!C94="","",Brukerregistrering!C94)</f>
        <v/>
      </c>
      <c r="B96" s="22" t="str">
        <f>IF(Brukerregistrering!F94="","",Brukerregistrering!F94)</f>
        <v/>
      </c>
      <c r="C96" s="23" t="str">
        <f>IF(Brukerregistrering!H94="","",Brukerregistrering!H94)</f>
        <v/>
      </c>
      <c r="D96" s="120" t="str">
        <f>IF(Målinger!K96="","",(Målinger!K96-Målinger!$E96)*'Kostnader lønn, utstyr osv.'!$S$25*(-1))</f>
        <v/>
      </c>
      <c r="E96" s="120" t="str">
        <f>IF(AND(Målinger!L96="",Målinger!O96=""),"",(Målinger!L96+Målinger!O96-Målinger!F96)*'Kostnader lønn, utstyr osv.'!$S$20/60*(-1)*Målinger!$F$3)</f>
        <v/>
      </c>
      <c r="F96" s="121" t="str">
        <f>IF(Målinger!K96="","",('kjøring-støtteark'!E99-'kjøring-støtteark'!D99)*'Kostnader lønn, utstyr osv.'!$S$20/60*(-1)*Målinger!$F$3)</f>
        <v/>
      </c>
      <c r="G96" s="123" t="str">
        <f>IF(Målinger!N96="","",(Målinger!N96-Målinger!H96)*'Kostnader lønn, utstyr osv.'!$S$39*Målinger!$F$3*(-1))</f>
        <v/>
      </c>
      <c r="H96" s="122" t="str">
        <f>IF(Målinger!M96="","",(Målinger!M96-Målinger!G96)*'Kostnader lønn, utstyr osv.'!$S$34*(-1)*Målinger!$F$3)</f>
        <v/>
      </c>
      <c r="I96" s="120" t="str">
        <f>IF(Målinger!V96="","",(Målinger!V96-Målinger!$E96)*'Kostnader lønn, utstyr osv.'!$S$25*(-1))</f>
        <v/>
      </c>
      <c r="J96" s="120" t="str">
        <f>IF(AND(Målinger!W96="",Målinger!Z96=""),"",(Målinger!W96+Målinger!Z96-Målinger!F96)*'Kostnader lønn, utstyr osv.'!$S$20/60*(-1)*Målinger!$F$3)</f>
        <v/>
      </c>
      <c r="K96" s="121" t="str">
        <f>IF(Målinger!V96="","",('kjøring-støtteark'!F99-'kjøring-støtteark'!D99)*'Kostnader lønn, utstyr osv.'!$S$20/60*(-1)*Målinger!$F$3)</f>
        <v/>
      </c>
      <c r="L96" s="123" t="str">
        <f>IF(Målinger!Y96="","",(Målinger!Y96-Målinger!H96)*'Kostnader lønn, utstyr osv.'!$S$39*Målinger!$F$3*(-1))</f>
        <v/>
      </c>
      <c r="M96" s="122" t="str">
        <f>IF(Målinger!X96="","",(Målinger!X96-Målinger!G96)*'Kostnader lønn, utstyr osv.'!$S$34*(-1)*Målinger!$F$3)</f>
        <v/>
      </c>
      <c r="N96" s="120" t="str">
        <f>IF(Målinger!AG96="","",(Målinger!AG96-Målinger!$E96)*'Kostnader lønn, utstyr osv.'!$S$25*(-1))</f>
        <v/>
      </c>
      <c r="O96" s="120" t="str">
        <f>IF(AND(Målinger!AH96="",Målinger!AK96=""),"",(Målinger!AH96+Målinger!AK96-Målinger!F96)*'Kostnader lønn, utstyr osv.'!$S$20/60*(-1)*Målinger!$F$3)</f>
        <v/>
      </c>
      <c r="P96" s="121" t="str">
        <f>IF(Målinger!AG96="","",('kjøring-støtteark'!G99-'kjøring-støtteark'!D99)*'Kostnader lønn, utstyr osv.'!$S$20/60*(-1)*Målinger!$F$3)</f>
        <v/>
      </c>
      <c r="Q96" s="123" t="str">
        <f>IF(Målinger!AJ96="","",(Målinger!AJ96-Målinger!H96)*'Kostnader lønn, utstyr osv.'!$S$39*Målinger!$F$3*(-1))</f>
        <v/>
      </c>
      <c r="R96" s="122" t="str">
        <f>IF(Målinger!AI96="","",(Målinger!AI96-Målinger!G96)*'Kostnader lønn, utstyr osv.'!$S$34*(-1)*Målinger!$F$3)</f>
        <v/>
      </c>
      <c r="S96" s="120" t="str">
        <f>IF(Målinger!AR96="","",(Målinger!AR96-Målinger!$E96)*'Kostnader lønn, utstyr osv.'!$S$25*(-1))</f>
        <v/>
      </c>
      <c r="T96" s="120" t="str">
        <f>IF(AND(Målinger!AS96="",Målinger!AV96=""),"",(Målinger!AS96+Målinger!AV96-Målinger!F96)*'Kostnader lønn, utstyr osv.'!$S$20/60*(-1)*Målinger!$F$3)</f>
        <v/>
      </c>
      <c r="U96" s="121" t="str">
        <f>IF(Målinger!AR96="","",('kjøring-støtteark'!H99-'kjøring-støtteark'!D99)*'Kostnader lønn, utstyr osv.'!$S$20/60*(-1)*Målinger!$F$3)</f>
        <v/>
      </c>
      <c r="V96" s="123" t="str">
        <f>IF(Målinger!AU96="","",(Målinger!AU96-Målinger!H96)*'Kostnader lønn, utstyr osv.'!$S$39*Målinger!$F$3*(-1))</f>
        <v/>
      </c>
      <c r="W96" s="122" t="str">
        <f>IF(Målinger!AT96="","",(Målinger!AT96-Målinger!G96)*'Kostnader lønn, utstyr osv.'!$S$34*(-1)*Målinger!$F$3)</f>
        <v/>
      </c>
      <c r="X96" s="120"/>
      <c r="Y96" s="120"/>
      <c r="Z96" s="121"/>
      <c r="AA96" s="123"/>
      <c r="AB96" s="122"/>
      <c r="AC96" s="120"/>
      <c r="AD96" s="120"/>
      <c r="AE96" s="121"/>
      <c r="AF96" s="123"/>
      <c r="AG96" s="122"/>
      <c r="AH96" s="120"/>
      <c r="AI96" s="120"/>
      <c r="AJ96" s="121"/>
      <c r="AK96" s="123"/>
      <c r="AL96" s="122"/>
      <c r="AM96" s="120"/>
      <c r="AN96" s="120"/>
      <c r="AO96" s="121"/>
      <c r="AP96" s="123"/>
      <c r="AQ96" s="122"/>
      <c r="AR96" s="120"/>
      <c r="AS96" s="120"/>
      <c r="AT96" s="121"/>
      <c r="AU96" s="123"/>
      <c r="AV96" s="122"/>
      <c r="AW96" s="120"/>
      <c r="AX96" s="120"/>
      <c r="AY96" s="121"/>
      <c r="AZ96" s="123"/>
      <c r="BA96" s="122"/>
      <c r="BB96" s="120"/>
      <c r="BC96" s="120"/>
      <c r="BD96" s="121"/>
      <c r="BE96" s="123"/>
      <c r="BF96" s="122"/>
      <c r="BG96" s="120"/>
      <c r="BH96" s="120"/>
      <c r="BI96" s="121"/>
      <c r="BJ96" s="123"/>
      <c r="BK96" s="122"/>
      <c r="BL96" s="120"/>
      <c r="BM96" s="120"/>
      <c r="BN96" s="121"/>
      <c r="BO96" s="123"/>
      <c r="BP96" s="122"/>
      <c r="BQ96" s="120"/>
      <c r="BR96" s="120"/>
      <c r="BS96" s="121"/>
      <c r="BT96" s="123"/>
      <c r="BU96" s="122"/>
      <c r="BV96" s="120"/>
      <c r="BW96" s="120"/>
      <c r="BX96" s="121"/>
      <c r="BY96" s="123"/>
      <c r="BZ96" s="122"/>
      <c r="CA96" s="120"/>
      <c r="CB96" s="120"/>
      <c r="CC96" s="121"/>
      <c r="CD96" s="123"/>
      <c r="CE96" s="122"/>
      <c r="CF96" s="120"/>
      <c r="CG96" s="120"/>
      <c r="CH96" s="121"/>
      <c r="CI96" s="123"/>
      <c r="CJ96" s="122"/>
      <c r="CK96" s="120"/>
      <c r="CL96" s="120"/>
      <c r="CM96" s="121"/>
      <c r="CN96" s="123"/>
      <c r="CO96" s="122"/>
      <c r="CP96" s="120"/>
      <c r="CQ96" s="120"/>
      <c r="CR96" s="121"/>
      <c r="CS96" s="123"/>
      <c r="CT96" s="122"/>
      <c r="CU96" s="120"/>
      <c r="CV96" s="120"/>
      <c r="CW96" s="121"/>
      <c r="CX96" s="123"/>
      <c r="CY96" s="122"/>
      <c r="CZ96" s="120"/>
      <c r="DA96" s="120"/>
      <c r="DB96" s="121"/>
      <c r="DC96" s="123"/>
      <c r="DD96" s="122"/>
      <c r="DE96" s="120"/>
      <c r="DF96" s="120"/>
      <c r="DG96" s="121"/>
      <c r="DH96" s="123"/>
      <c r="DI96" s="122"/>
      <c r="DJ96" s="120"/>
      <c r="DK96" s="120"/>
      <c r="DL96" s="121"/>
      <c r="DM96" s="123"/>
      <c r="DN96" s="122"/>
      <c r="DO96" s="120"/>
      <c r="DP96" s="120"/>
      <c r="DQ96" s="121"/>
      <c r="DR96" s="123"/>
      <c r="DS96" s="122"/>
      <c r="DT96" s="115">
        <f t="shared" si="1"/>
        <v>0</v>
      </c>
    </row>
    <row r="97" spans="1:124">
      <c r="A97" s="36" t="str">
        <f>IF(Brukerregistrering!C95="","",Brukerregistrering!C95)</f>
        <v/>
      </c>
      <c r="B97" s="22" t="str">
        <f>IF(Brukerregistrering!F95="","",Brukerregistrering!F95)</f>
        <v/>
      </c>
      <c r="C97" s="23" t="str">
        <f>IF(Brukerregistrering!H95="","",Brukerregistrering!H95)</f>
        <v/>
      </c>
      <c r="D97" s="120" t="str">
        <f>IF(Målinger!K97="","",(Målinger!K97-Målinger!$E97)*'Kostnader lønn, utstyr osv.'!$S$25*(-1))</f>
        <v/>
      </c>
      <c r="E97" s="120" t="str">
        <f>IF(AND(Målinger!L97="",Målinger!O97=""),"",(Målinger!L97+Målinger!O97-Målinger!F97)*'Kostnader lønn, utstyr osv.'!$S$20/60*(-1)*Målinger!$F$3)</f>
        <v/>
      </c>
      <c r="F97" s="121" t="str">
        <f>IF(Målinger!K97="","",('kjøring-støtteark'!E100-'kjøring-støtteark'!D100)*'Kostnader lønn, utstyr osv.'!$S$20/60*(-1)*Målinger!$F$3)</f>
        <v/>
      </c>
      <c r="G97" s="123" t="str">
        <f>IF(Målinger!N97="","",(Målinger!N97-Målinger!H97)*'Kostnader lønn, utstyr osv.'!$S$39*Målinger!$F$3*(-1))</f>
        <v/>
      </c>
      <c r="H97" s="122" t="str">
        <f>IF(Målinger!M97="","",(Målinger!M97-Målinger!G97)*'Kostnader lønn, utstyr osv.'!$S$34*(-1)*Målinger!$F$3)</f>
        <v/>
      </c>
      <c r="I97" s="120" t="str">
        <f>IF(Målinger!V97="","",(Målinger!V97-Målinger!$E97)*'Kostnader lønn, utstyr osv.'!$S$25*(-1))</f>
        <v/>
      </c>
      <c r="J97" s="120" t="str">
        <f>IF(AND(Målinger!W97="",Målinger!Z97=""),"",(Målinger!W97+Målinger!Z97-Målinger!F97)*'Kostnader lønn, utstyr osv.'!$S$20/60*(-1)*Målinger!$F$3)</f>
        <v/>
      </c>
      <c r="K97" s="121" t="str">
        <f>IF(Målinger!V97="","",('kjøring-støtteark'!F100-'kjøring-støtteark'!D100)*'Kostnader lønn, utstyr osv.'!$S$20/60*(-1)*Målinger!$F$3)</f>
        <v/>
      </c>
      <c r="L97" s="123" t="str">
        <f>IF(Målinger!Y97="","",(Målinger!Y97-Målinger!H97)*'Kostnader lønn, utstyr osv.'!$S$39*Målinger!$F$3*(-1))</f>
        <v/>
      </c>
      <c r="M97" s="122" t="str">
        <f>IF(Målinger!X97="","",(Målinger!X97-Målinger!G97)*'Kostnader lønn, utstyr osv.'!$S$34*(-1)*Målinger!$F$3)</f>
        <v/>
      </c>
      <c r="N97" s="120" t="str">
        <f>IF(Målinger!AG97="","",(Målinger!AG97-Målinger!$E97)*'Kostnader lønn, utstyr osv.'!$S$25*(-1))</f>
        <v/>
      </c>
      <c r="O97" s="120" t="str">
        <f>IF(AND(Målinger!AH97="",Målinger!AK97=""),"",(Målinger!AH97+Målinger!AK97-Målinger!F97)*'Kostnader lønn, utstyr osv.'!$S$20/60*(-1)*Målinger!$F$3)</f>
        <v/>
      </c>
      <c r="P97" s="121" t="str">
        <f>IF(Målinger!AG97="","",('kjøring-støtteark'!G100-'kjøring-støtteark'!D100)*'Kostnader lønn, utstyr osv.'!$S$20/60*(-1)*Målinger!$F$3)</f>
        <v/>
      </c>
      <c r="Q97" s="123" t="str">
        <f>IF(Målinger!AJ97="","",(Målinger!AJ97-Målinger!H97)*'Kostnader lønn, utstyr osv.'!$S$39*Målinger!$F$3*(-1))</f>
        <v/>
      </c>
      <c r="R97" s="122" t="str">
        <f>IF(Målinger!AI97="","",(Målinger!AI97-Målinger!G97)*'Kostnader lønn, utstyr osv.'!$S$34*(-1)*Målinger!$F$3)</f>
        <v/>
      </c>
      <c r="S97" s="120" t="str">
        <f>IF(Målinger!AR97="","",(Målinger!AR97-Målinger!$E97)*'Kostnader lønn, utstyr osv.'!$S$25*(-1))</f>
        <v/>
      </c>
      <c r="T97" s="120" t="str">
        <f>IF(AND(Målinger!AS97="",Målinger!AV97=""),"",(Målinger!AS97+Målinger!AV97-Målinger!F97)*'Kostnader lønn, utstyr osv.'!$S$20/60*(-1)*Målinger!$F$3)</f>
        <v/>
      </c>
      <c r="U97" s="121" t="str">
        <f>IF(Målinger!AR97="","",('kjøring-støtteark'!H100-'kjøring-støtteark'!D100)*'Kostnader lønn, utstyr osv.'!$S$20/60*(-1)*Målinger!$F$3)</f>
        <v/>
      </c>
      <c r="V97" s="123" t="str">
        <f>IF(Målinger!AU97="","",(Målinger!AU97-Målinger!H97)*'Kostnader lønn, utstyr osv.'!$S$39*Målinger!$F$3*(-1))</f>
        <v/>
      </c>
      <c r="W97" s="122" t="str">
        <f>IF(Målinger!AT97="","",(Målinger!AT97-Målinger!G97)*'Kostnader lønn, utstyr osv.'!$S$34*(-1)*Målinger!$F$3)</f>
        <v/>
      </c>
      <c r="X97" s="120"/>
      <c r="Y97" s="120"/>
      <c r="Z97" s="121"/>
      <c r="AA97" s="123"/>
      <c r="AB97" s="122"/>
      <c r="AC97" s="120"/>
      <c r="AD97" s="120"/>
      <c r="AE97" s="121"/>
      <c r="AF97" s="123"/>
      <c r="AG97" s="122"/>
      <c r="AH97" s="120"/>
      <c r="AI97" s="120"/>
      <c r="AJ97" s="121"/>
      <c r="AK97" s="123"/>
      <c r="AL97" s="122"/>
      <c r="AM97" s="120"/>
      <c r="AN97" s="120"/>
      <c r="AO97" s="121"/>
      <c r="AP97" s="123"/>
      <c r="AQ97" s="122"/>
      <c r="AR97" s="120"/>
      <c r="AS97" s="120"/>
      <c r="AT97" s="121"/>
      <c r="AU97" s="123"/>
      <c r="AV97" s="122"/>
      <c r="AW97" s="120"/>
      <c r="AX97" s="120"/>
      <c r="AY97" s="121"/>
      <c r="AZ97" s="123"/>
      <c r="BA97" s="122"/>
      <c r="BB97" s="120"/>
      <c r="BC97" s="120"/>
      <c r="BD97" s="121"/>
      <c r="BE97" s="123"/>
      <c r="BF97" s="122"/>
      <c r="BG97" s="120"/>
      <c r="BH97" s="120"/>
      <c r="BI97" s="121"/>
      <c r="BJ97" s="123"/>
      <c r="BK97" s="122"/>
      <c r="BL97" s="120"/>
      <c r="BM97" s="120"/>
      <c r="BN97" s="121"/>
      <c r="BO97" s="123"/>
      <c r="BP97" s="122"/>
      <c r="BQ97" s="120"/>
      <c r="BR97" s="120"/>
      <c r="BS97" s="121"/>
      <c r="BT97" s="123"/>
      <c r="BU97" s="122"/>
      <c r="BV97" s="120"/>
      <c r="BW97" s="120"/>
      <c r="BX97" s="121"/>
      <c r="BY97" s="123"/>
      <c r="BZ97" s="122"/>
      <c r="CA97" s="120"/>
      <c r="CB97" s="120"/>
      <c r="CC97" s="121"/>
      <c r="CD97" s="123"/>
      <c r="CE97" s="122"/>
      <c r="CF97" s="120"/>
      <c r="CG97" s="120"/>
      <c r="CH97" s="121"/>
      <c r="CI97" s="123"/>
      <c r="CJ97" s="122"/>
      <c r="CK97" s="120"/>
      <c r="CL97" s="120"/>
      <c r="CM97" s="121"/>
      <c r="CN97" s="123"/>
      <c r="CO97" s="122"/>
      <c r="CP97" s="120"/>
      <c r="CQ97" s="120"/>
      <c r="CR97" s="121"/>
      <c r="CS97" s="123"/>
      <c r="CT97" s="122"/>
      <c r="CU97" s="120"/>
      <c r="CV97" s="120"/>
      <c r="CW97" s="121"/>
      <c r="CX97" s="123"/>
      <c r="CY97" s="122"/>
      <c r="CZ97" s="120"/>
      <c r="DA97" s="120"/>
      <c r="DB97" s="121"/>
      <c r="DC97" s="123"/>
      <c r="DD97" s="122"/>
      <c r="DE97" s="120"/>
      <c r="DF97" s="120"/>
      <c r="DG97" s="121"/>
      <c r="DH97" s="123"/>
      <c r="DI97" s="122"/>
      <c r="DJ97" s="120"/>
      <c r="DK97" s="120"/>
      <c r="DL97" s="121"/>
      <c r="DM97" s="123"/>
      <c r="DN97" s="122"/>
      <c r="DO97" s="120"/>
      <c r="DP97" s="120"/>
      <c r="DQ97" s="121"/>
      <c r="DR97" s="123"/>
      <c r="DS97" s="122"/>
      <c r="DT97" s="115">
        <f t="shared" si="1"/>
        <v>0</v>
      </c>
    </row>
    <row r="98" spans="1:124">
      <c r="A98" s="36" t="str">
        <f>IF(Brukerregistrering!C96="","",Brukerregistrering!C96)</f>
        <v/>
      </c>
      <c r="B98" s="22" t="str">
        <f>IF(Brukerregistrering!F96="","",Brukerregistrering!F96)</f>
        <v/>
      </c>
      <c r="C98" s="23" t="str">
        <f>IF(Brukerregistrering!H96="","",Brukerregistrering!H96)</f>
        <v/>
      </c>
      <c r="D98" s="120" t="str">
        <f>IF(Målinger!K98="","",(Målinger!K98-Målinger!$E98)*'Kostnader lønn, utstyr osv.'!$S$25*(-1))</f>
        <v/>
      </c>
      <c r="E98" s="120" t="str">
        <f>IF(AND(Målinger!L98="",Målinger!O98=""),"",(Målinger!L98+Målinger!O98-Målinger!F98)*'Kostnader lønn, utstyr osv.'!$S$20/60*(-1)*Målinger!$F$3)</f>
        <v/>
      </c>
      <c r="F98" s="121" t="str">
        <f>IF(Målinger!K98="","",('kjøring-støtteark'!E101-'kjøring-støtteark'!D101)*'Kostnader lønn, utstyr osv.'!$S$20/60*(-1)*Målinger!$F$3)</f>
        <v/>
      </c>
      <c r="G98" s="123" t="str">
        <f>IF(Målinger!N98="","",(Målinger!N98-Målinger!H98)*'Kostnader lønn, utstyr osv.'!$S$39*Målinger!$F$3*(-1))</f>
        <v/>
      </c>
      <c r="H98" s="122" t="str">
        <f>IF(Målinger!M98="","",(Målinger!M98-Målinger!G98)*'Kostnader lønn, utstyr osv.'!$S$34*(-1)*Målinger!$F$3)</f>
        <v/>
      </c>
      <c r="I98" s="120" t="str">
        <f>IF(Målinger!V98="","",(Målinger!V98-Målinger!$E98)*'Kostnader lønn, utstyr osv.'!$S$25*(-1))</f>
        <v/>
      </c>
      <c r="J98" s="120" t="str">
        <f>IF(AND(Målinger!W98="",Målinger!Z98=""),"",(Målinger!W98+Målinger!Z98-Målinger!F98)*'Kostnader lønn, utstyr osv.'!$S$20/60*(-1)*Målinger!$F$3)</f>
        <v/>
      </c>
      <c r="K98" s="121" t="str">
        <f>IF(Målinger!V98="","",('kjøring-støtteark'!F101-'kjøring-støtteark'!D101)*'Kostnader lønn, utstyr osv.'!$S$20/60*(-1)*Målinger!$F$3)</f>
        <v/>
      </c>
      <c r="L98" s="123" t="str">
        <f>IF(Målinger!Y98="","",(Målinger!Y98-Målinger!H98)*'Kostnader lønn, utstyr osv.'!$S$39*Målinger!$F$3*(-1))</f>
        <v/>
      </c>
      <c r="M98" s="122" t="str">
        <f>IF(Målinger!X98="","",(Målinger!X98-Målinger!G98)*'Kostnader lønn, utstyr osv.'!$S$34*(-1)*Målinger!$F$3)</f>
        <v/>
      </c>
      <c r="N98" s="120" t="str">
        <f>IF(Målinger!AG98="","",(Målinger!AG98-Målinger!$E98)*'Kostnader lønn, utstyr osv.'!$S$25*(-1))</f>
        <v/>
      </c>
      <c r="O98" s="120" t="str">
        <f>IF(AND(Målinger!AH98="",Målinger!AK98=""),"",(Målinger!AH98+Målinger!AK98-Målinger!F98)*'Kostnader lønn, utstyr osv.'!$S$20/60*(-1)*Målinger!$F$3)</f>
        <v/>
      </c>
      <c r="P98" s="121" t="str">
        <f>IF(Målinger!AG98="","",('kjøring-støtteark'!G101-'kjøring-støtteark'!D101)*'Kostnader lønn, utstyr osv.'!$S$20/60*(-1)*Målinger!$F$3)</f>
        <v/>
      </c>
      <c r="Q98" s="123" t="str">
        <f>IF(Målinger!AJ98="","",(Målinger!AJ98-Målinger!H98)*'Kostnader lønn, utstyr osv.'!$S$39*Målinger!$F$3*(-1))</f>
        <v/>
      </c>
      <c r="R98" s="122" t="str">
        <f>IF(Målinger!AI98="","",(Målinger!AI98-Målinger!G98)*'Kostnader lønn, utstyr osv.'!$S$34*(-1)*Målinger!$F$3)</f>
        <v/>
      </c>
      <c r="S98" s="120" t="str">
        <f>IF(Målinger!AR98="","",(Målinger!AR98-Målinger!$E98)*'Kostnader lønn, utstyr osv.'!$S$25*(-1))</f>
        <v/>
      </c>
      <c r="T98" s="120" t="str">
        <f>IF(AND(Målinger!AS98="",Målinger!AV98=""),"",(Målinger!AS98+Målinger!AV98-Målinger!F98)*'Kostnader lønn, utstyr osv.'!$S$20/60*(-1)*Målinger!$F$3)</f>
        <v/>
      </c>
      <c r="U98" s="121" t="str">
        <f>IF(Målinger!AR98="","",('kjøring-støtteark'!H101-'kjøring-støtteark'!D101)*'Kostnader lønn, utstyr osv.'!$S$20/60*(-1)*Målinger!$F$3)</f>
        <v/>
      </c>
      <c r="V98" s="123" t="str">
        <f>IF(Målinger!AU98="","",(Målinger!AU98-Målinger!H98)*'Kostnader lønn, utstyr osv.'!$S$39*Målinger!$F$3*(-1))</f>
        <v/>
      </c>
      <c r="W98" s="122" t="str">
        <f>IF(Målinger!AT98="","",(Målinger!AT98-Målinger!G98)*'Kostnader lønn, utstyr osv.'!$S$34*(-1)*Målinger!$F$3)</f>
        <v/>
      </c>
      <c r="X98" s="120"/>
      <c r="Y98" s="120"/>
      <c r="Z98" s="121"/>
      <c r="AA98" s="123"/>
      <c r="AB98" s="122"/>
      <c r="AC98" s="120"/>
      <c r="AD98" s="120"/>
      <c r="AE98" s="121"/>
      <c r="AF98" s="123"/>
      <c r="AG98" s="122"/>
      <c r="AH98" s="120"/>
      <c r="AI98" s="120"/>
      <c r="AJ98" s="121"/>
      <c r="AK98" s="123"/>
      <c r="AL98" s="122"/>
      <c r="AM98" s="120"/>
      <c r="AN98" s="120"/>
      <c r="AO98" s="121"/>
      <c r="AP98" s="123"/>
      <c r="AQ98" s="122"/>
      <c r="AR98" s="120"/>
      <c r="AS98" s="120"/>
      <c r="AT98" s="121"/>
      <c r="AU98" s="123"/>
      <c r="AV98" s="122"/>
      <c r="AW98" s="120"/>
      <c r="AX98" s="120"/>
      <c r="AY98" s="121"/>
      <c r="AZ98" s="123"/>
      <c r="BA98" s="122"/>
      <c r="BB98" s="120"/>
      <c r="BC98" s="120"/>
      <c r="BD98" s="121"/>
      <c r="BE98" s="123"/>
      <c r="BF98" s="122"/>
      <c r="BG98" s="120"/>
      <c r="BH98" s="120"/>
      <c r="BI98" s="121"/>
      <c r="BJ98" s="123"/>
      <c r="BK98" s="122"/>
      <c r="BL98" s="120"/>
      <c r="BM98" s="120"/>
      <c r="BN98" s="121"/>
      <c r="BO98" s="123"/>
      <c r="BP98" s="122"/>
      <c r="BQ98" s="120"/>
      <c r="BR98" s="120"/>
      <c r="BS98" s="121"/>
      <c r="BT98" s="123"/>
      <c r="BU98" s="122"/>
      <c r="BV98" s="120"/>
      <c r="BW98" s="120"/>
      <c r="BX98" s="121"/>
      <c r="BY98" s="123"/>
      <c r="BZ98" s="122"/>
      <c r="CA98" s="120"/>
      <c r="CB98" s="120"/>
      <c r="CC98" s="121"/>
      <c r="CD98" s="123"/>
      <c r="CE98" s="122"/>
      <c r="CF98" s="120"/>
      <c r="CG98" s="120"/>
      <c r="CH98" s="121"/>
      <c r="CI98" s="123"/>
      <c r="CJ98" s="122"/>
      <c r="CK98" s="120"/>
      <c r="CL98" s="120"/>
      <c r="CM98" s="121"/>
      <c r="CN98" s="123"/>
      <c r="CO98" s="122"/>
      <c r="CP98" s="120"/>
      <c r="CQ98" s="120"/>
      <c r="CR98" s="121"/>
      <c r="CS98" s="123"/>
      <c r="CT98" s="122"/>
      <c r="CU98" s="120"/>
      <c r="CV98" s="120"/>
      <c r="CW98" s="121"/>
      <c r="CX98" s="123"/>
      <c r="CY98" s="122"/>
      <c r="CZ98" s="120"/>
      <c r="DA98" s="120"/>
      <c r="DB98" s="121"/>
      <c r="DC98" s="123"/>
      <c r="DD98" s="122"/>
      <c r="DE98" s="120"/>
      <c r="DF98" s="120"/>
      <c r="DG98" s="121"/>
      <c r="DH98" s="123"/>
      <c r="DI98" s="122"/>
      <c r="DJ98" s="120"/>
      <c r="DK98" s="120"/>
      <c r="DL98" s="121"/>
      <c r="DM98" s="123"/>
      <c r="DN98" s="122"/>
      <c r="DO98" s="120"/>
      <c r="DP98" s="120"/>
      <c r="DQ98" s="121"/>
      <c r="DR98" s="123"/>
      <c r="DS98" s="122"/>
      <c r="DT98" s="115">
        <f t="shared" si="1"/>
        <v>0</v>
      </c>
    </row>
    <row r="99" spans="1:124">
      <c r="A99" s="36" t="str">
        <f>IF(Brukerregistrering!C97="","",Brukerregistrering!C97)</f>
        <v/>
      </c>
      <c r="B99" s="22" t="str">
        <f>IF(Brukerregistrering!F97="","",Brukerregistrering!F97)</f>
        <v/>
      </c>
      <c r="C99" s="23" t="str">
        <f>IF(Brukerregistrering!H97="","",Brukerregistrering!H97)</f>
        <v/>
      </c>
      <c r="D99" s="120" t="str">
        <f>IF(Målinger!K99="","",(Målinger!K99-Målinger!$E99)*'Kostnader lønn, utstyr osv.'!$S$25*(-1))</f>
        <v/>
      </c>
      <c r="E99" s="120" t="str">
        <f>IF(AND(Målinger!L99="",Målinger!O99=""),"",(Målinger!L99+Målinger!O99-Målinger!F99)*'Kostnader lønn, utstyr osv.'!$S$20/60*(-1)*Målinger!$F$3)</f>
        <v/>
      </c>
      <c r="F99" s="121" t="str">
        <f>IF(Målinger!K99="","",('kjøring-støtteark'!E102-'kjøring-støtteark'!D102)*'Kostnader lønn, utstyr osv.'!$S$20/60*(-1)*Målinger!$F$3)</f>
        <v/>
      </c>
      <c r="G99" s="123" t="str">
        <f>IF(Målinger!N99="","",(Målinger!N99-Målinger!H99)*'Kostnader lønn, utstyr osv.'!$S$39*Målinger!$F$3*(-1))</f>
        <v/>
      </c>
      <c r="H99" s="122" t="str">
        <f>IF(Målinger!M99="","",(Målinger!M99-Målinger!G99)*'Kostnader lønn, utstyr osv.'!$S$34*(-1)*Målinger!$F$3)</f>
        <v/>
      </c>
      <c r="I99" s="120" t="str">
        <f>IF(Målinger!V99="","",(Målinger!V99-Målinger!$E99)*'Kostnader lønn, utstyr osv.'!$S$25*(-1))</f>
        <v/>
      </c>
      <c r="J99" s="120" t="str">
        <f>IF(AND(Målinger!W99="",Målinger!Z99=""),"",(Målinger!W99+Målinger!Z99-Målinger!F99)*'Kostnader lønn, utstyr osv.'!$S$20/60*(-1)*Målinger!$F$3)</f>
        <v/>
      </c>
      <c r="K99" s="121" t="str">
        <f>IF(Målinger!V99="","",('kjøring-støtteark'!F102-'kjøring-støtteark'!D102)*'Kostnader lønn, utstyr osv.'!$S$20/60*(-1)*Målinger!$F$3)</f>
        <v/>
      </c>
      <c r="L99" s="123" t="str">
        <f>IF(Målinger!Y99="","",(Målinger!Y99-Målinger!H99)*'Kostnader lønn, utstyr osv.'!$S$39*Målinger!$F$3*(-1))</f>
        <v/>
      </c>
      <c r="M99" s="122" t="str">
        <f>IF(Målinger!X99="","",(Målinger!X99-Målinger!G99)*'Kostnader lønn, utstyr osv.'!$S$34*(-1)*Målinger!$F$3)</f>
        <v/>
      </c>
      <c r="N99" s="120" t="str">
        <f>IF(Målinger!AG99="","",(Målinger!AG99-Målinger!$E99)*'Kostnader lønn, utstyr osv.'!$S$25*(-1))</f>
        <v/>
      </c>
      <c r="O99" s="120" t="str">
        <f>IF(AND(Målinger!AH99="",Målinger!AK99=""),"",(Målinger!AH99+Målinger!AK99-Målinger!F99)*'Kostnader lønn, utstyr osv.'!$S$20/60*(-1)*Målinger!$F$3)</f>
        <v/>
      </c>
      <c r="P99" s="121" t="str">
        <f>IF(Målinger!AG99="","",('kjøring-støtteark'!G102-'kjøring-støtteark'!D102)*'Kostnader lønn, utstyr osv.'!$S$20/60*(-1)*Målinger!$F$3)</f>
        <v/>
      </c>
      <c r="Q99" s="123" t="str">
        <f>IF(Målinger!AJ99="","",(Målinger!AJ99-Målinger!H99)*'Kostnader lønn, utstyr osv.'!$S$39*Målinger!$F$3*(-1))</f>
        <v/>
      </c>
      <c r="R99" s="122" t="str">
        <f>IF(Målinger!AI99="","",(Målinger!AI99-Målinger!G99)*'Kostnader lønn, utstyr osv.'!$S$34*(-1)*Målinger!$F$3)</f>
        <v/>
      </c>
      <c r="S99" s="120" t="str">
        <f>IF(Målinger!AR99="","",(Målinger!AR99-Målinger!$E99)*'Kostnader lønn, utstyr osv.'!$S$25*(-1))</f>
        <v/>
      </c>
      <c r="T99" s="120" t="str">
        <f>IF(AND(Målinger!AS99="",Målinger!AV99=""),"",(Målinger!AS99+Målinger!AV99-Målinger!F99)*'Kostnader lønn, utstyr osv.'!$S$20/60*(-1)*Målinger!$F$3)</f>
        <v/>
      </c>
      <c r="U99" s="121" t="str">
        <f>IF(Målinger!AR99="","",('kjøring-støtteark'!H102-'kjøring-støtteark'!D102)*'Kostnader lønn, utstyr osv.'!$S$20/60*(-1)*Målinger!$F$3)</f>
        <v/>
      </c>
      <c r="V99" s="123" t="str">
        <f>IF(Målinger!AU99="","",(Målinger!AU99-Målinger!H99)*'Kostnader lønn, utstyr osv.'!$S$39*Målinger!$F$3*(-1))</f>
        <v/>
      </c>
      <c r="W99" s="122" t="str">
        <f>IF(Målinger!AT99="","",(Målinger!AT99-Målinger!G99)*'Kostnader lønn, utstyr osv.'!$S$34*(-1)*Målinger!$F$3)</f>
        <v/>
      </c>
      <c r="X99" s="120"/>
      <c r="Y99" s="120"/>
      <c r="Z99" s="121"/>
      <c r="AA99" s="123"/>
      <c r="AB99" s="122"/>
      <c r="AC99" s="120"/>
      <c r="AD99" s="120"/>
      <c r="AE99" s="121"/>
      <c r="AF99" s="123"/>
      <c r="AG99" s="122"/>
      <c r="AH99" s="120"/>
      <c r="AI99" s="120"/>
      <c r="AJ99" s="121"/>
      <c r="AK99" s="123"/>
      <c r="AL99" s="122"/>
      <c r="AM99" s="120"/>
      <c r="AN99" s="120"/>
      <c r="AO99" s="121"/>
      <c r="AP99" s="123"/>
      <c r="AQ99" s="122"/>
      <c r="AR99" s="120"/>
      <c r="AS99" s="120"/>
      <c r="AT99" s="121"/>
      <c r="AU99" s="123"/>
      <c r="AV99" s="122"/>
      <c r="AW99" s="120"/>
      <c r="AX99" s="120"/>
      <c r="AY99" s="121"/>
      <c r="AZ99" s="123"/>
      <c r="BA99" s="122"/>
      <c r="BB99" s="120"/>
      <c r="BC99" s="120"/>
      <c r="BD99" s="121"/>
      <c r="BE99" s="123"/>
      <c r="BF99" s="122"/>
      <c r="BG99" s="120"/>
      <c r="BH99" s="120"/>
      <c r="BI99" s="121"/>
      <c r="BJ99" s="123"/>
      <c r="BK99" s="122"/>
      <c r="BL99" s="120"/>
      <c r="BM99" s="120"/>
      <c r="BN99" s="121"/>
      <c r="BO99" s="123"/>
      <c r="BP99" s="122"/>
      <c r="BQ99" s="120"/>
      <c r="BR99" s="120"/>
      <c r="BS99" s="121"/>
      <c r="BT99" s="123"/>
      <c r="BU99" s="122"/>
      <c r="BV99" s="120"/>
      <c r="BW99" s="120"/>
      <c r="BX99" s="121"/>
      <c r="BY99" s="123"/>
      <c r="BZ99" s="122"/>
      <c r="CA99" s="120"/>
      <c r="CB99" s="120"/>
      <c r="CC99" s="121"/>
      <c r="CD99" s="123"/>
      <c r="CE99" s="122"/>
      <c r="CF99" s="120"/>
      <c r="CG99" s="120"/>
      <c r="CH99" s="121"/>
      <c r="CI99" s="123"/>
      <c r="CJ99" s="122"/>
      <c r="CK99" s="120"/>
      <c r="CL99" s="120"/>
      <c r="CM99" s="121"/>
      <c r="CN99" s="123"/>
      <c r="CO99" s="122"/>
      <c r="CP99" s="120"/>
      <c r="CQ99" s="120"/>
      <c r="CR99" s="121"/>
      <c r="CS99" s="123"/>
      <c r="CT99" s="122"/>
      <c r="CU99" s="120"/>
      <c r="CV99" s="120"/>
      <c r="CW99" s="121"/>
      <c r="CX99" s="123"/>
      <c r="CY99" s="122"/>
      <c r="CZ99" s="120"/>
      <c r="DA99" s="120"/>
      <c r="DB99" s="121"/>
      <c r="DC99" s="123"/>
      <c r="DD99" s="122"/>
      <c r="DE99" s="120"/>
      <c r="DF99" s="120"/>
      <c r="DG99" s="121"/>
      <c r="DH99" s="123"/>
      <c r="DI99" s="122"/>
      <c r="DJ99" s="120"/>
      <c r="DK99" s="120"/>
      <c r="DL99" s="121"/>
      <c r="DM99" s="123"/>
      <c r="DN99" s="122"/>
      <c r="DO99" s="120"/>
      <c r="DP99" s="120"/>
      <c r="DQ99" s="121"/>
      <c r="DR99" s="123"/>
      <c r="DS99" s="122"/>
      <c r="DT99" s="115">
        <f t="shared" si="1"/>
        <v>0</v>
      </c>
    </row>
    <row r="100" spans="1:124">
      <c r="A100" s="36" t="str">
        <f>IF(Brukerregistrering!C98="","",Brukerregistrering!C98)</f>
        <v/>
      </c>
      <c r="B100" s="22" t="str">
        <f>IF(Brukerregistrering!F98="","",Brukerregistrering!F98)</f>
        <v/>
      </c>
      <c r="C100" s="23" t="str">
        <f>IF(Brukerregistrering!H98="","",Brukerregistrering!H98)</f>
        <v/>
      </c>
      <c r="D100" s="120" t="str">
        <f>IF(Målinger!K100="","",(Målinger!K100-Målinger!$E100)*'Kostnader lønn, utstyr osv.'!$S$25*(-1))</f>
        <v/>
      </c>
      <c r="E100" s="120" t="str">
        <f>IF(AND(Målinger!L100="",Målinger!O100=""),"",(Målinger!L100+Målinger!O100-Målinger!F100)*'Kostnader lønn, utstyr osv.'!$S$20/60*(-1)*Målinger!$F$3)</f>
        <v/>
      </c>
      <c r="F100" s="121" t="str">
        <f>IF(Målinger!K100="","",('kjøring-støtteark'!E103-'kjøring-støtteark'!D103)*'Kostnader lønn, utstyr osv.'!$S$20/60*(-1)*Målinger!$F$3)</f>
        <v/>
      </c>
      <c r="G100" s="123" t="str">
        <f>IF(Målinger!N100="","",(Målinger!N100-Målinger!H100)*'Kostnader lønn, utstyr osv.'!$S$39*Målinger!$F$3*(-1))</f>
        <v/>
      </c>
      <c r="H100" s="122" t="str">
        <f>IF(Målinger!M100="","",(Målinger!M100-Målinger!G100)*'Kostnader lønn, utstyr osv.'!$S$34*(-1)*Målinger!$F$3)</f>
        <v/>
      </c>
      <c r="I100" s="120" t="str">
        <f>IF(Målinger!V100="","",(Målinger!V100-Målinger!$E100)*'Kostnader lønn, utstyr osv.'!$S$25*(-1))</f>
        <v/>
      </c>
      <c r="J100" s="120" t="str">
        <f>IF(AND(Målinger!W100="",Målinger!Z100=""),"",(Målinger!W100+Målinger!Z100-Målinger!F100)*'Kostnader lønn, utstyr osv.'!$S$20/60*(-1)*Målinger!$F$3)</f>
        <v/>
      </c>
      <c r="K100" s="121" t="str">
        <f>IF(Målinger!V100="","",('kjøring-støtteark'!F103-'kjøring-støtteark'!D103)*'Kostnader lønn, utstyr osv.'!$S$20/60*(-1)*Målinger!$F$3)</f>
        <v/>
      </c>
      <c r="L100" s="123" t="str">
        <f>IF(Målinger!Y100="","",(Målinger!Y100-Målinger!H100)*'Kostnader lønn, utstyr osv.'!$S$39*Målinger!$F$3*(-1))</f>
        <v/>
      </c>
      <c r="M100" s="122" t="str">
        <f>IF(Målinger!X100="","",(Målinger!X100-Målinger!G100)*'Kostnader lønn, utstyr osv.'!$S$34*(-1)*Målinger!$F$3)</f>
        <v/>
      </c>
      <c r="N100" s="120" t="str">
        <f>IF(Målinger!AG100="","",(Målinger!AG100-Målinger!$E100)*'Kostnader lønn, utstyr osv.'!$S$25*(-1))</f>
        <v/>
      </c>
      <c r="O100" s="120" t="str">
        <f>IF(AND(Målinger!AH100="",Målinger!AK100=""),"",(Målinger!AH100+Målinger!AK100-Målinger!F100)*'Kostnader lønn, utstyr osv.'!$S$20/60*(-1)*Målinger!$F$3)</f>
        <v/>
      </c>
      <c r="P100" s="121" t="str">
        <f>IF(Målinger!AG100="","",('kjøring-støtteark'!G103-'kjøring-støtteark'!D103)*'Kostnader lønn, utstyr osv.'!$S$20/60*(-1)*Målinger!$F$3)</f>
        <v/>
      </c>
      <c r="Q100" s="123" t="str">
        <f>IF(Målinger!AJ100="","",(Målinger!AJ100-Målinger!H100)*'Kostnader lønn, utstyr osv.'!$S$39*Målinger!$F$3*(-1))</f>
        <v/>
      </c>
      <c r="R100" s="122" t="str">
        <f>IF(Målinger!AI100="","",(Målinger!AI100-Målinger!G100)*'Kostnader lønn, utstyr osv.'!$S$34*(-1)*Målinger!$F$3)</f>
        <v/>
      </c>
      <c r="S100" s="120" t="str">
        <f>IF(Målinger!AR100="","",(Målinger!AR100-Målinger!$E100)*'Kostnader lønn, utstyr osv.'!$S$25*(-1))</f>
        <v/>
      </c>
      <c r="T100" s="120" t="str">
        <f>IF(AND(Målinger!AS100="",Målinger!AV100=""),"",(Målinger!AS100+Målinger!AV100-Målinger!F100)*'Kostnader lønn, utstyr osv.'!$S$20/60*(-1)*Målinger!$F$3)</f>
        <v/>
      </c>
      <c r="U100" s="121" t="str">
        <f>IF(Målinger!AR100="","",('kjøring-støtteark'!H103-'kjøring-støtteark'!D103)*'Kostnader lønn, utstyr osv.'!$S$20/60*(-1)*Målinger!$F$3)</f>
        <v/>
      </c>
      <c r="V100" s="123" t="str">
        <f>IF(Målinger!AU100="","",(Målinger!AU100-Målinger!H100)*'Kostnader lønn, utstyr osv.'!$S$39*Målinger!$F$3*(-1))</f>
        <v/>
      </c>
      <c r="W100" s="122" t="str">
        <f>IF(Målinger!AT100="","",(Målinger!AT100-Målinger!G100)*'Kostnader lønn, utstyr osv.'!$S$34*(-1)*Målinger!$F$3)</f>
        <v/>
      </c>
      <c r="X100" s="120"/>
      <c r="Y100" s="120"/>
      <c r="Z100" s="121"/>
      <c r="AA100" s="123"/>
      <c r="AB100" s="122"/>
      <c r="AC100" s="120"/>
      <c r="AD100" s="120"/>
      <c r="AE100" s="121"/>
      <c r="AF100" s="123"/>
      <c r="AG100" s="122"/>
      <c r="AH100" s="120"/>
      <c r="AI100" s="120"/>
      <c r="AJ100" s="121"/>
      <c r="AK100" s="123"/>
      <c r="AL100" s="122"/>
      <c r="AM100" s="120"/>
      <c r="AN100" s="120"/>
      <c r="AO100" s="121"/>
      <c r="AP100" s="123"/>
      <c r="AQ100" s="122"/>
      <c r="AR100" s="120"/>
      <c r="AS100" s="120"/>
      <c r="AT100" s="121"/>
      <c r="AU100" s="123"/>
      <c r="AV100" s="122"/>
      <c r="AW100" s="120"/>
      <c r="AX100" s="120"/>
      <c r="AY100" s="121"/>
      <c r="AZ100" s="123"/>
      <c r="BA100" s="122"/>
      <c r="BB100" s="120"/>
      <c r="BC100" s="120"/>
      <c r="BD100" s="121"/>
      <c r="BE100" s="123"/>
      <c r="BF100" s="122"/>
      <c r="BG100" s="120"/>
      <c r="BH100" s="120"/>
      <c r="BI100" s="121"/>
      <c r="BJ100" s="123"/>
      <c r="BK100" s="122"/>
      <c r="BL100" s="120"/>
      <c r="BM100" s="120"/>
      <c r="BN100" s="121"/>
      <c r="BO100" s="123"/>
      <c r="BP100" s="122"/>
      <c r="BQ100" s="120"/>
      <c r="BR100" s="120"/>
      <c r="BS100" s="121"/>
      <c r="BT100" s="123"/>
      <c r="BU100" s="122"/>
      <c r="BV100" s="120"/>
      <c r="BW100" s="120"/>
      <c r="BX100" s="121"/>
      <c r="BY100" s="123"/>
      <c r="BZ100" s="122"/>
      <c r="CA100" s="120"/>
      <c r="CB100" s="120"/>
      <c r="CC100" s="121"/>
      <c r="CD100" s="123"/>
      <c r="CE100" s="122"/>
      <c r="CF100" s="120"/>
      <c r="CG100" s="120"/>
      <c r="CH100" s="121"/>
      <c r="CI100" s="123"/>
      <c r="CJ100" s="122"/>
      <c r="CK100" s="120"/>
      <c r="CL100" s="120"/>
      <c r="CM100" s="121"/>
      <c r="CN100" s="123"/>
      <c r="CO100" s="122"/>
      <c r="CP100" s="120"/>
      <c r="CQ100" s="120"/>
      <c r="CR100" s="121"/>
      <c r="CS100" s="123"/>
      <c r="CT100" s="122"/>
      <c r="CU100" s="120"/>
      <c r="CV100" s="120"/>
      <c r="CW100" s="121"/>
      <c r="CX100" s="123"/>
      <c r="CY100" s="122"/>
      <c r="CZ100" s="120"/>
      <c r="DA100" s="120"/>
      <c r="DB100" s="121"/>
      <c r="DC100" s="123"/>
      <c r="DD100" s="122"/>
      <c r="DE100" s="120"/>
      <c r="DF100" s="120"/>
      <c r="DG100" s="121"/>
      <c r="DH100" s="123"/>
      <c r="DI100" s="122"/>
      <c r="DJ100" s="120"/>
      <c r="DK100" s="120"/>
      <c r="DL100" s="121"/>
      <c r="DM100" s="123"/>
      <c r="DN100" s="122"/>
      <c r="DO100" s="120"/>
      <c r="DP100" s="120"/>
      <c r="DQ100" s="121"/>
      <c r="DR100" s="123"/>
      <c r="DS100" s="122"/>
      <c r="DT100" s="115">
        <f t="shared" si="1"/>
        <v>0</v>
      </c>
    </row>
    <row r="101" spans="1:124">
      <c r="A101" s="36" t="str">
        <f>IF(Brukerregistrering!C99="","",Brukerregistrering!C99)</f>
        <v/>
      </c>
      <c r="B101" s="22" t="str">
        <f>IF(Brukerregistrering!F99="","",Brukerregistrering!F99)</f>
        <v/>
      </c>
      <c r="C101" s="23" t="str">
        <f>IF(Brukerregistrering!H99="","",Brukerregistrering!H99)</f>
        <v/>
      </c>
      <c r="D101" s="120" t="str">
        <f>IF(Målinger!K101="","",(Målinger!K101-Målinger!$E101)*'Kostnader lønn, utstyr osv.'!$S$25*(-1))</f>
        <v/>
      </c>
      <c r="E101" s="120" t="str">
        <f>IF(AND(Målinger!L101="",Målinger!O101=""),"",(Målinger!L101+Målinger!O101-Målinger!F101)*'Kostnader lønn, utstyr osv.'!$S$20/60*(-1)*Målinger!$F$3)</f>
        <v/>
      </c>
      <c r="F101" s="121" t="str">
        <f>IF(Målinger!K101="","",('kjøring-støtteark'!E104-'kjøring-støtteark'!D104)*'Kostnader lønn, utstyr osv.'!$S$20/60*(-1)*Målinger!$F$3)</f>
        <v/>
      </c>
      <c r="G101" s="123" t="str">
        <f>IF(Målinger!N101="","",(Målinger!N101-Målinger!H101)*'Kostnader lønn, utstyr osv.'!$S$39*Målinger!$F$3*(-1))</f>
        <v/>
      </c>
      <c r="H101" s="122" t="str">
        <f>IF(Målinger!M101="","",(Målinger!M101-Målinger!G101)*'Kostnader lønn, utstyr osv.'!$S$34*(-1)*Målinger!$F$3)</f>
        <v/>
      </c>
      <c r="I101" s="120" t="str">
        <f>IF(Målinger!V101="","",(Målinger!V101-Målinger!$E101)*'Kostnader lønn, utstyr osv.'!$S$25*(-1))</f>
        <v/>
      </c>
      <c r="J101" s="120" t="str">
        <f>IF(AND(Målinger!W101="",Målinger!Z101=""),"",(Målinger!W101+Målinger!Z101-Målinger!F101)*'Kostnader lønn, utstyr osv.'!$S$20/60*(-1)*Målinger!$F$3)</f>
        <v/>
      </c>
      <c r="K101" s="121" t="str">
        <f>IF(Målinger!V101="","",('kjøring-støtteark'!F104-'kjøring-støtteark'!D104)*'Kostnader lønn, utstyr osv.'!$S$20/60*(-1)*Målinger!$F$3)</f>
        <v/>
      </c>
      <c r="L101" s="123" t="str">
        <f>IF(Målinger!Y101="","",(Målinger!Y101-Målinger!H101)*'Kostnader lønn, utstyr osv.'!$S$39*Målinger!$F$3*(-1))</f>
        <v/>
      </c>
      <c r="M101" s="122" t="str">
        <f>IF(Målinger!X101="","",(Målinger!X101-Målinger!G101)*'Kostnader lønn, utstyr osv.'!$S$34*(-1)*Målinger!$F$3)</f>
        <v/>
      </c>
      <c r="N101" s="120" t="str">
        <f>IF(Målinger!AG101="","",(Målinger!AG101-Målinger!$E101)*'Kostnader lønn, utstyr osv.'!$S$25*(-1))</f>
        <v/>
      </c>
      <c r="O101" s="120" t="str">
        <f>IF(AND(Målinger!AH101="",Målinger!AK101=""),"",(Målinger!AH101+Målinger!AK101-Målinger!F101)*'Kostnader lønn, utstyr osv.'!$S$20/60*(-1)*Målinger!$F$3)</f>
        <v/>
      </c>
      <c r="P101" s="121" t="str">
        <f>IF(Målinger!AG101="","",('kjøring-støtteark'!G104-'kjøring-støtteark'!D104)*'Kostnader lønn, utstyr osv.'!$S$20/60*(-1)*Målinger!$F$3)</f>
        <v/>
      </c>
      <c r="Q101" s="123" t="str">
        <f>IF(Målinger!AJ101="","",(Målinger!AJ101-Målinger!H101)*'Kostnader lønn, utstyr osv.'!$S$39*Målinger!$F$3*(-1))</f>
        <v/>
      </c>
      <c r="R101" s="122" t="str">
        <f>IF(Målinger!AI101="","",(Målinger!AI101-Målinger!G101)*'Kostnader lønn, utstyr osv.'!$S$34*(-1)*Målinger!$F$3)</f>
        <v/>
      </c>
      <c r="S101" s="120" t="str">
        <f>IF(Målinger!AR101="","",(Målinger!AR101-Målinger!$E101)*'Kostnader lønn, utstyr osv.'!$S$25*(-1))</f>
        <v/>
      </c>
      <c r="T101" s="120" t="str">
        <f>IF(AND(Målinger!AS101="",Målinger!AV101=""),"",(Målinger!AS101+Målinger!AV101-Målinger!F101)*'Kostnader lønn, utstyr osv.'!$S$20/60*(-1)*Målinger!$F$3)</f>
        <v/>
      </c>
      <c r="U101" s="121" t="str">
        <f>IF(Målinger!AR101="","",('kjøring-støtteark'!H104-'kjøring-støtteark'!D104)*'Kostnader lønn, utstyr osv.'!$S$20/60*(-1)*Målinger!$F$3)</f>
        <v/>
      </c>
      <c r="V101" s="123" t="str">
        <f>IF(Målinger!AU101="","",(Målinger!AU101-Målinger!H101)*'Kostnader lønn, utstyr osv.'!$S$39*Målinger!$F$3*(-1))</f>
        <v/>
      </c>
      <c r="W101" s="122" t="str">
        <f>IF(Målinger!AT101="","",(Målinger!AT101-Målinger!G101)*'Kostnader lønn, utstyr osv.'!$S$34*(-1)*Målinger!$F$3)</f>
        <v/>
      </c>
      <c r="X101" s="120"/>
      <c r="Y101" s="120"/>
      <c r="Z101" s="121"/>
      <c r="AA101" s="123"/>
      <c r="AB101" s="122"/>
      <c r="AC101" s="120"/>
      <c r="AD101" s="120"/>
      <c r="AE101" s="121"/>
      <c r="AF101" s="123"/>
      <c r="AG101" s="122"/>
      <c r="AH101" s="120"/>
      <c r="AI101" s="120"/>
      <c r="AJ101" s="121"/>
      <c r="AK101" s="123"/>
      <c r="AL101" s="122"/>
      <c r="AM101" s="120"/>
      <c r="AN101" s="120"/>
      <c r="AO101" s="121"/>
      <c r="AP101" s="123"/>
      <c r="AQ101" s="122"/>
      <c r="AR101" s="120"/>
      <c r="AS101" s="120"/>
      <c r="AT101" s="121"/>
      <c r="AU101" s="123"/>
      <c r="AV101" s="122"/>
      <c r="AW101" s="120"/>
      <c r="AX101" s="120"/>
      <c r="AY101" s="121"/>
      <c r="AZ101" s="123"/>
      <c r="BA101" s="122"/>
      <c r="BB101" s="120"/>
      <c r="BC101" s="120"/>
      <c r="BD101" s="121"/>
      <c r="BE101" s="123"/>
      <c r="BF101" s="122"/>
      <c r="BG101" s="120"/>
      <c r="BH101" s="120"/>
      <c r="BI101" s="121"/>
      <c r="BJ101" s="123"/>
      <c r="BK101" s="122"/>
      <c r="BL101" s="120"/>
      <c r="BM101" s="120"/>
      <c r="BN101" s="121"/>
      <c r="BO101" s="123"/>
      <c r="BP101" s="122"/>
      <c r="BQ101" s="120"/>
      <c r="BR101" s="120"/>
      <c r="BS101" s="121"/>
      <c r="BT101" s="123"/>
      <c r="BU101" s="122"/>
      <c r="BV101" s="120"/>
      <c r="BW101" s="120"/>
      <c r="BX101" s="121"/>
      <c r="BY101" s="123"/>
      <c r="BZ101" s="122"/>
      <c r="CA101" s="120"/>
      <c r="CB101" s="120"/>
      <c r="CC101" s="121"/>
      <c r="CD101" s="123"/>
      <c r="CE101" s="122"/>
      <c r="CF101" s="120"/>
      <c r="CG101" s="120"/>
      <c r="CH101" s="121"/>
      <c r="CI101" s="123"/>
      <c r="CJ101" s="122"/>
      <c r="CK101" s="120"/>
      <c r="CL101" s="120"/>
      <c r="CM101" s="121"/>
      <c r="CN101" s="123"/>
      <c r="CO101" s="122"/>
      <c r="CP101" s="120"/>
      <c r="CQ101" s="120"/>
      <c r="CR101" s="121"/>
      <c r="CS101" s="123"/>
      <c r="CT101" s="122"/>
      <c r="CU101" s="120"/>
      <c r="CV101" s="120"/>
      <c r="CW101" s="121"/>
      <c r="CX101" s="123"/>
      <c r="CY101" s="122"/>
      <c r="CZ101" s="120"/>
      <c r="DA101" s="120"/>
      <c r="DB101" s="121"/>
      <c r="DC101" s="123"/>
      <c r="DD101" s="122"/>
      <c r="DE101" s="120"/>
      <c r="DF101" s="120"/>
      <c r="DG101" s="121"/>
      <c r="DH101" s="123"/>
      <c r="DI101" s="122"/>
      <c r="DJ101" s="120"/>
      <c r="DK101" s="120"/>
      <c r="DL101" s="121"/>
      <c r="DM101" s="123"/>
      <c r="DN101" s="122"/>
      <c r="DO101" s="120"/>
      <c r="DP101" s="120"/>
      <c r="DQ101" s="121"/>
      <c r="DR101" s="123"/>
      <c r="DS101" s="122"/>
      <c r="DT101" s="115">
        <f t="shared" si="1"/>
        <v>0</v>
      </c>
    </row>
    <row r="102" spans="1:124">
      <c r="A102" s="36" t="str">
        <f>IF(Brukerregistrering!C100="","",Brukerregistrering!C100)</f>
        <v/>
      </c>
      <c r="B102" s="22" t="str">
        <f>IF(Brukerregistrering!F100="","",Brukerregistrering!F100)</f>
        <v/>
      </c>
      <c r="C102" s="23" t="str">
        <f>IF(Brukerregistrering!H100="","",Brukerregistrering!H100)</f>
        <v/>
      </c>
      <c r="D102" s="120" t="str">
        <f>IF(Målinger!K102="","",(Målinger!K102-Målinger!$E102)*'Kostnader lønn, utstyr osv.'!$S$25*(-1))</f>
        <v/>
      </c>
      <c r="E102" s="120" t="str">
        <f>IF(AND(Målinger!L102="",Målinger!O102=""),"",(Målinger!L102+Målinger!O102-Målinger!F102)*'Kostnader lønn, utstyr osv.'!$S$20/60*(-1)*Målinger!$F$3)</f>
        <v/>
      </c>
      <c r="F102" s="121" t="str">
        <f>IF(Målinger!K102="","",('kjøring-støtteark'!E105-'kjøring-støtteark'!D105)*'Kostnader lønn, utstyr osv.'!$S$20/60*(-1)*Målinger!$F$3)</f>
        <v/>
      </c>
      <c r="G102" s="123" t="str">
        <f>IF(Målinger!N102="","",(Målinger!N102-Målinger!H102)*'Kostnader lønn, utstyr osv.'!$S$39*Målinger!$F$3*(-1))</f>
        <v/>
      </c>
      <c r="H102" s="122" t="str">
        <f>IF(Målinger!M102="","",(Målinger!M102-Målinger!G102)*'Kostnader lønn, utstyr osv.'!$S$34*(-1)*Målinger!$F$3)</f>
        <v/>
      </c>
      <c r="I102" s="120" t="str">
        <f>IF(Målinger!V102="","",(Målinger!V102-Målinger!$E102)*'Kostnader lønn, utstyr osv.'!$S$25*(-1))</f>
        <v/>
      </c>
      <c r="J102" s="120" t="str">
        <f>IF(AND(Målinger!W102="",Målinger!Z102=""),"",(Målinger!W102+Målinger!Z102-Målinger!F102)*'Kostnader lønn, utstyr osv.'!$S$20/60*(-1)*Målinger!$F$3)</f>
        <v/>
      </c>
      <c r="K102" s="121" t="str">
        <f>IF(Målinger!V102="","",('kjøring-støtteark'!F105-'kjøring-støtteark'!D105)*'Kostnader lønn, utstyr osv.'!$S$20/60*(-1)*Målinger!$F$3)</f>
        <v/>
      </c>
      <c r="L102" s="123" t="str">
        <f>IF(Målinger!Y102="","",(Målinger!Y102-Målinger!H102)*'Kostnader lønn, utstyr osv.'!$S$39*Målinger!$F$3*(-1))</f>
        <v/>
      </c>
      <c r="M102" s="122" t="str">
        <f>IF(Målinger!X102="","",(Målinger!X102-Målinger!G102)*'Kostnader lønn, utstyr osv.'!$S$34*(-1)*Målinger!$F$3)</f>
        <v/>
      </c>
      <c r="N102" s="120" t="str">
        <f>IF(Målinger!AG102="","",(Målinger!AG102-Målinger!$E102)*'Kostnader lønn, utstyr osv.'!$S$25*(-1))</f>
        <v/>
      </c>
      <c r="O102" s="120" t="str">
        <f>IF(AND(Målinger!AH102="",Målinger!AK102=""),"",(Målinger!AH102+Målinger!AK102-Målinger!F102)*'Kostnader lønn, utstyr osv.'!$S$20/60*(-1)*Målinger!$F$3)</f>
        <v/>
      </c>
      <c r="P102" s="121" t="str">
        <f>IF(Målinger!AG102="","",('kjøring-støtteark'!G105-'kjøring-støtteark'!D105)*'Kostnader lønn, utstyr osv.'!$S$20/60*(-1)*Målinger!$F$3)</f>
        <v/>
      </c>
      <c r="Q102" s="123" t="str">
        <f>IF(Målinger!AJ102="","",(Målinger!AJ102-Målinger!H102)*'Kostnader lønn, utstyr osv.'!$S$39*Målinger!$F$3*(-1))</f>
        <v/>
      </c>
      <c r="R102" s="122" t="str">
        <f>IF(Målinger!AI102="","",(Målinger!AI102-Målinger!G102)*'Kostnader lønn, utstyr osv.'!$S$34*(-1)*Målinger!$F$3)</f>
        <v/>
      </c>
      <c r="S102" s="120" t="str">
        <f>IF(Målinger!AR102="","",(Målinger!AR102-Målinger!$E102)*'Kostnader lønn, utstyr osv.'!$S$25*(-1))</f>
        <v/>
      </c>
      <c r="T102" s="120" t="str">
        <f>IF(AND(Målinger!AS102="",Målinger!AV102=""),"",(Målinger!AS102+Målinger!AV102-Målinger!F102)*'Kostnader lønn, utstyr osv.'!$S$20/60*(-1)*Målinger!$F$3)</f>
        <v/>
      </c>
      <c r="U102" s="121" t="str">
        <f>IF(Målinger!AR102="","",('kjøring-støtteark'!H105-'kjøring-støtteark'!D105)*'Kostnader lønn, utstyr osv.'!$S$20/60*(-1)*Målinger!$F$3)</f>
        <v/>
      </c>
      <c r="V102" s="123" t="str">
        <f>IF(Målinger!AU102="","",(Målinger!AU102-Målinger!H102)*'Kostnader lønn, utstyr osv.'!$S$39*Målinger!$F$3*(-1))</f>
        <v/>
      </c>
      <c r="W102" s="122" t="str">
        <f>IF(Målinger!AT102="","",(Målinger!AT102-Målinger!G102)*'Kostnader lønn, utstyr osv.'!$S$34*(-1)*Målinger!$F$3)</f>
        <v/>
      </c>
      <c r="X102" s="120"/>
      <c r="Y102" s="120"/>
      <c r="Z102" s="121"/>
      <c r="AA102" s="123"/>
      <c r="AB102" s="122"/>
      <c r="AC102" s="120"/>
      <c r="AD102" s="120"/>
      <c r="AE102" s="121"/>
      <c r="AF102" s="123"/>
      <c r="AG102" s="122"/>
      <c r="AH102" s="120"/>
      <c r="AI102" s="120"/>
      <c r="AJ102" s="121"/>
      <c r="AK102" s="123"/>
      <c r="AL102" s="122"/>
      <c r="AM102" s="120"/>
      <c r="AN102" s="120"/>
      <c r="AO102" s="121"/>
      <c r="AP102" s="123"/>
      <c r="AQ102" s="122"/>
      <c r="AR102" s="120"/>
      <c r="AS102" s="120"/>
      <c r="AT102" s="121"/>
      <c r="AU102" s="123"/>
      <c r="AV102" s="122"/>
      <c r="AW102" s="120"/>
      <c r="AX102" s="120"/>
      <c r="AY102" s="121"/>
      <c r="AZ102" s="123"/>
      <c r="BA102" s="122"/>
      <c r="BB102" s="120"/>
      <c r="BC102" s="120"/>
      <c r="BD102" s="121"/>
      <c r="BE102" s="123"/>
      <c r="BF102" s="122"/>
      <c r="BG102" s="120"/>
      <c r="BH102" s="120"/>
      <c r="BI102" s="121"/>
      <c r="BJ102" s="123"/>
      <c r="BK102" s="122"/>
      <c r="BL102" s="120"/>
      <c r="BM102" s="120"/>
      <c r="BN102" s="121"/>
      <c r="BO102" s="123"/>
      <c r="BP102" s="122"/>
      <c r="BQ102" s="120"/>
      <c r="BR102" s="120"/>
      <c r="BS102" s="121"/>
      <c r="BT102" s="123"/>
      <c r="BU102" s="122"/>
      <c r="BV102" s="120"/>
      <c r="BW102" s="120"/>
      <c r="BX102" s="121"/>
      <c r="BY102" s="123"/>
      <c r="BZ102" s="122"/>
      <c r="CA102" s="120"/>
      <c r="CB102" s="120"/>
      <c r="CC102" s="121"/>
      <c r="CD102" s="123"/>
      <c r="CE102" s="122"/>
      <c r="CF102" s="120"/>
      <c r="CG102" s="120"/>
      <c r="CH102" s="121"/>
      <c r="CI102" s="123"/>
      <c r="CJ102" s="122"/>
      <c r="CK102" s="120"/>
      <c r="CL102" s="120"/>
      <c r="CM102" s="121"/>
      <c r="CN102" s="123"/>
      <c r="CO102" s="122"/>
      <c r="CP102" s="120"/>
      <c r="CQ102" s="120"/>
      <c r="CR102" s="121"/>
      <c r="CS102" s="123"/>
      <c r="CT102" s="122"/>
      <c r="CU102" s="120"/>
      <c r="CV102" s="120"/>
      <c r="CW102" s="121"/>
      <c r="CX102" s="123"/>
      <c r="CY102" s="122"/>
      <c r="CZ102" s="120"/>
      <c r="DA102" s="120"/>
      <c r="DB102" s="121"/>
      <c r="DC102" s="123"/>
      <c r="DD102" s="122"/>
      <c r="DE102" s="120"/>
      <c r="DF102" s="120"/>
      <c r="DG102" s="121"/>
      <c r="DH102" s="123"/>
      <c r="DI102" s="122"/>
      <c r="DJ102" s="120"/>
      <c r="DK102" s="120"/>
      <c r="DL102" s="121"/>
      <c r="DM102" s="123"/>
      <c r="DN102" s="122"/>
      <c r="DO102" s="120"/>
      <c r="DP102" s="120"/>
      <c r="DQ102" s="121"/>
      <c r="DR102" s="123"/>
      <c r="DS102" s="122"/>
      <c r="DT102" s="115">
        <f t="shared" si="1"/>
        <v>0</v>
      </c>
    </row>
    <row r="103" spans="1:124">
      <c r="A103" s="36" t="str">
        <f>IF(Brukerregistrering!C101="","",Brukerregistrering!C101)</f>
        <v/>
      </c>
      <c r="B103" s="22" t="str">
        <f>IF(Brukerregistrering!F101="","",Brukerregistrering!F101)</f>
        <v/>
      </c>
      <c r="C103" s="23" t="str">
        <f>IF(Brukerregistrering!H101="","",Brukerregistrering!H101)</f>
        <v/>
      </c>
      <c r="D103" s="120" t="str">
        <f>IF(Målinger!K103="","",(Målinger!K103-Målinger!$E103)*'Kostnader lønn, utstyr osv.'!$S$25*(-1))</f>
        <v/>
      </c>
      <c r="E103" s="120" t="str">
        <f>IF(AND(Målinger!L103="",Målinger!O103=""),"",(Målinger!L103+Målinger!O103-Målinger!F103)*'Kostnader lønn, utstyr osv.'!$S$20/60*(-1)*Målinger!$F$3)</f>
        <v/>
      </c>
      <c r="F103" s="121" t="str">
        <f>IF(Målinger!K103="","",('kjøring-støtteark'!E106-'kjøring-støtteark'!D106)*'Kostnader lønn, utstyr osv.'!$S$20/60*(-1)*Målinger!$F$3)</f>
        <v/>
      </c>
      <c r="G103" s="123" t="str">
        <f>IF(Målinger!N103="","",(Målinger!N103-Målinger!H103)*'Kostnader lønn, utstyr osv.'!$S$39*Målinger!$F$3*(-1))</f>
        <v/>
      </c>
      <c r="H103" s="122" t="str">
        <f>IF(Målinger!M103="","",(Målinger!M103-Målinger!G103)*'Kostnader lønn, utstyr osv.'!$S$34*(-1)*Målinger!$F$3)</f>
        <v/>
      </c>
      <c r="I103" s="120" t="str">
        <f>IF(Målinger!V103="","",(Målinger!V103-Målinger!$E103)*'Kostnader lønn, utstyr osv.'!$S$25*(-1))</f>
        <v/>
      </c>
      <c r="J103" s="120" t="str">
        <f>IF(AND(Målinger!W103="",Målinger!Z103=""),"",(Målinger!W103+Målinger!Z103-Målinger!F103)*'Kostnader lønn, utstyr osv.'!$S$20/60*(-1)*Målinger!$F$3)</f>
        <v/>
      </c>
      <c r="K103" s="121" t="str">
        <f>IF(Målinger!V103="","",('kjøring-støtteark'!F106-'kjøring-støtteark'!D106)*'Kostnader lønn, utstyr osv.'!$S$20/60*(-1)*Målinger!$F$3)</f>
        <v/>
      </c>
      <c r="L103" s="123" t="str">
        <f>IF(Målinger!Y103="","",(Målinger!Y103-Målinger!H103)*'Kostnader lønn, utstyr osv.'!$S$39*Målinger!$F$3*(-1))</f>
        <v/>
      </c>
      <c r="M103" s="122" t="str">
        <f>IF(Målinger!X103="","",(Målinger!X103-Målinger!G103)*'Kostnader lønn, utstyr osv.'!$S$34*(-1)*Målinger!$F$3)</f>
        <v/>
      </c>
      <c r="N103" s="120" t="str">
        <f>IF(Målinger!AG103="","",(Målinger!AG103-Målinger!$E103)*'Kostnader lønn, utstyr osv.'!$S$25*(-1))</f>
        <v/>
      </c>
      <c r="O103" s="120" t="str">
        <f>IF(AND(Målinger!AH103="",Målinger!AK103=""),"",(Målinger!AH103+Målinger!AK103-Målinger!F103)*'Kostnader lønn, utstyr osv.'!$S$20/60*(-1)*Målinger!$F$3)</f>
        <v/>
      </c>
      <c r="P103" s="121" t="str">
        <f>IF(Målinger!AG103="","",('kjøring-støtteark'!G106-'kjøring-støtteark'!D106)*'Kostnader lønn, utstyr osv.'!$S$20/60*(-1)*Målinger!$F$3)</f>
        <v/>
      </c>
      <c r="Q103" s="123" t="str">
        <f>IF(Målinger!AJ103="","",(Målinger!AJ103-Målinger!H103)*'Kostnader lønn, utstyr osv.'!$S$39*Målinger!$F$3*(-1))</f>
        <v/>
      </c>
      <c r="R103" s="122" t="str">
        <f>IF(Målinger!AI103="","",(Målinger!AI103-Målinger!G103)*'Kostnader lønn, utstyr osv.'!$S$34*(-1)*Målinger!$F$3)</f>
        <v/>
      </c>
      <c r="S103" s="120" t="str">
        <f>IF(Målinger!AR103="","",(Målinger!AR103-Målinger!$E103)*'Kostnader lønn, utstyr osv.'!$S$25*(-1))</f>
        <v/>
      </c>
      <c r="T103" s="120" t="str">
        <f>IF(AND(Målinger!AS103="",Målinger!AV103=""),"",(Målinger!AS103+Målinger!AV103-Målinger!F103)*'Kostnader lønn, utstyr osv.'!$S$20/60*(-1)*Målinger!$F$3)</f>
        <v/>
      </c>
      <c r="U103" s="121" t="str">
        <f>IF(Målinger!AR103="","",('kjøring-støtteark'!H106-'kjøring-støtteark'!D106)*'Kostnader lønn, utstyr osv.'!$S$20/60*(-1)*Målinger!$F$3)</f>
        <v/>
      </c>
      <c r="V103" s="123" t="str">
        <f>IF(Målinger!AU103="","",(Målinger!AU103-Målinger!H103)*'Kostnader lønn, utstyr osv.'!$S$39*Målinger!$F$3*(-1))</f>
        <v/>
      </c>
      <c r="W103" s="122" t="str">
        <f>IF(Målinger!AT103="","",(Målinger!AT103-Målinger!G103)*'Kostnader lønn, utstyr osv.'!$S$34*(-1)*Målinger!$F$3)</f>
        <v/>
      </c>
      <c r="X103" s="120"/>
      <c r="Y103" s="120"/>
      <c r="Z103" s="121"/>
      <c r="AA103" s="123"/>
      <c r="AB103" s="122"/>
      <c r="AC103" s="120"/>
      <c r="AD103" s="120"/>
      <c r="AE103" s="121"/>
      <c r="AF103" s="123"/>
      <c r="AG103" s="122"/>
      <c r="AH103" s="120"/>
      <c r="AI103" s="120"/>
      <c r="AJ103" s="121"/>
      <c r="AK103" s="123"/>
      <c r="AL103" s="122"/>
      <c r="AM103" s="120"/>
      <c r="AN103" s="120"/>
      <c r="AO103" s="121"/>
      <c r="AP103" s="123"/>
      <c r="AQ103" s="122"/>
      <c r="AR103" s="120"/>
      <c r="AS103" s="120"/>
      <c r="AT103" s="121"/>
      <c r="AU103" s="123"/>
      <c r="AV103" s="122"/>
      <c r="AW103" s="120"/>
      <c r="AX103" s="120"/>
      <c r="AY103" s="121"/>
      <c r="AZ103" s="123"/>
      <c r="BA103" s="122"/>
      <c r="BB103" s="120"/>
      <c r="BC103" s="120"/>
      <c r="BD103" s="121"/>
      <c r="BE103" s="123"/>
      <c r="BF103" s="122"/>
      <c r="BG103" s="120"/>
      <c r="BH103" s="120"/>
      <c r="BI103" s="121"/>
      <c r="BJ103" s="123"/>
      <c r="BK103" s="122"/>
      <c r="BL103" s="120"/>
      <c r="BM103" s="120"/>
      <c r="BN103" s="121"/>
      <c r="BO103" s="123"/>
      <c r="BP103" s="122"/>
      <c r="BQ103" s="120"/>
      <c r="BR103" s="120"/>
      <c r="BS103" s="121"/>
      <c r="BT103" s="123"/>
      <c r="BU103" s="122"/>
      <c r="BV103" s="120"/>
      <c r="BW103" s="120"/>
      <c r="BX103" s="121"/>
      <c r="BY103" s="123"/>
      <c r="BZ103" s="122"/>
      <c r="CA103" s="120"/>
      <c r="CB103" s="120"/>
      <c r="CC103" s="121"/>
      <c r="CD103" s="123"/>
      <c r="CE103" s="122"/>
      <c r="CF103" s="120"/>
      <c r="CG103" s="120"/>
      <c r="CH103" s="121"/>
      <c r="CI103" s="123"/>
      <c r="CJ103" s="122"/>
      <c r="CK103" s="120"/>
      <c r="CL103" s="120"/>
      <c r="CM103" s="121"/>
      <c r="CN103" s="123"/>
      <c r="CO103" s="122"/>
      <c r="CP103" s="120"/>
      <c r="CQ103" s="120"/>
      <c r="CR103" s="121"/>
      <c r="CS103" s="123"/>
      <c r="CT103" s="122"/>
      <c r="CU103" s="120"/>
      <c r="CV103" s="120"/>
      <c r="CW103" s="121"/>
      <c r="CX103" s="123"/>
      <c r="CY103" s="122"/>
      <c r="CZ103" s="120"/>
      <c r="DA103" s="120"/>
      <c r="DB103" s="121"/>
      <c r="DC103" s="123"/>
      <c r="DD103" s="122"/>
      <c r="DE103" s="120"/>
      <c r="DF103" s="120"/>
      <c r="DG103" s="121"/>
      <c r="DH103" s="123"/>
      <c r="DI103" s="122"/>
      <c r="DJ103" s="120"/>
      <c r="DK103" s="120"/>
      <c r="DL103" s="121"/>
      <c r="DM103" s="123"/>
      <c r="DN103" s="122"/>
      <c r="DO103" s="120"/>
      <c r="DP103" s="120"/>
      <c r="DQ103" s="121"/>
      <c r="DR103" s="123"/>
      <c r="DS103" s="122"/>
      <c r="DT103" s="115">
        <f t="shared" si="1"/>
        <v>0</v>
      </c>
    </row>
    <row r="104" spans="1:124">
      <c r="A104" s="36" t="str">
        <f>IF(Brukerregistrering!C102="","",Brukerregistrering!C102)</f>
        <v/>
      </c>
      <c r="B104" s="22" t="str">
        <f>IF(Brukerregistrering!F102="","",Brukerregistrering!F102)</f>
        <v/>
      </c>
      <c r="C104" s="23" t="str">
        <f>IF(Brukerregistrering!H102="","",Brukerregistrering!H102)</f>
        <v/>
      </c>
      <c r="D104" s="120" t="str">
        <f>IF(Målinger!K104="","",(Målinger!K104-Målinger!$E104)*'Kostnader lønn, utstyr osv.'!$S$25*(-1))</f>
        <v/>
      </c>
      <c r="E104" s="120" t="str">
        <f>IF(AND(Målinger!L104="",Målinger!O104=""),"",(Målinger!L104+Målinger!O104-Målinger!F104)*'Kostnader lønn, utstyr osv.'!$S$20/60*(-1)*Målinger!$F$3)</f>
        <v/>
      </c>
      <c r="F104" s="121" t="str">
        <f>IF(Målinger!K104="","",('kjøring-støtteark'!E107-'kjøring-støtteark'!D107)*'Kostnader lønn, utstyr osv.'!$S$20/60*(-1)*Målinger!$F$3)</f>
        <v/>
      </c>
      <c r="G104" s="123" t="str">
        <f>IF(Målinger!N104="","",(Målinger!N104-Målinger!H104)*'Kostnader lønn, utstyr osv.'!$S$39*Målinger!$F$3*(-1))</f>
        <v/>
      </c>
      <c r="H104" s="122" t="str">
        <f>IF(Målinger!M104="","",(Målinger!M104-Målinger!G104)*'Kostnader lønn, utstyr osv.'!$S$34*(-1)*Målinger!$F$3)</f>
        <v/>
      </c>
      <c r="I104" s="120" t="str">
        <f>IF(Målinger!V104="","",(Målinger!V104-Målinger!$E104)*'Kostnader lønn, utstyr osv.'!$S$25*(-1))</f>
        <v/>
      </c>
      <c r="J104" s="120" t="str">
        <f>IF(AND(Målinger!W104="",Målinger!Z104=""),"",(Målinger!W104+Målinger!Z104-Målinger!F104)*'Kostnader lønn, utstyr osv.'!$S$20/60*(-1)*Målinger!$F$3)</f>
        <v/>
      </c>
      <c r="K104" s="121" t="str">
        <f>IF(Målinger!V104="","",('kjøring-støtteark'!F107-'kjøring-støtteark'!D107)*'Kostnader lønn, utstyr osv.'!$S$20/60*(-1)*Målinger!$F$3)</f>
        <v/>
      </c>
      <c r="L104" s="123" t="str">
        <f>IF(Målinger!Y104="","",(Målinger!Y104-Målinger!H104)*'Kostnader lønn, utstyr osv.'!$S$39*Målinger!$F$3*(-1))</f>
        <v/>
      </c>
      <c r="M104" s="122" t="str">
        <f>IF(Målinger!X104="","",(Målinger!X104-Målinger!G104)*'Kostnader lønn, utstyr osv.'!$S$34*(-1)*Målinger!$F$3)</f>
        <v/>
      </c>
      <c r="N104" s="120" t="str">
        <f>IF(Målinger!AG104="","",(Målinger!AG104-Målinger!$E104)*'Kostnader lønn, utstyr osv.'!$S$25*(-1))</f>
        <v/>
      </c>
      <c r="O104" s="120" t="str">
        <f>IF(AND(Målinger!AH104="",Målinger!AK104=""),"",(Målinger!AH104+Målinger!AK104-Målinger!F104)*'Kostnader lønn, utstyr osv.'!$S$20/60*(-1)*Målinger!$F$3)</f>
        <v/>
      </c>
      <c r="P104" s="121" t="str">
        <f>IF(Målinger!AG104="","",('kjøring-støtteark'!G107-'kjøring-støtteark'!D107)*'Kostnader lønn, utstyr osv.'!$S$20/60*(-1)*Målinger!$F$3)</f>
        <v/>
      </c>
      <c r="Q104" s="123" t="str">
        <f>IF(Målinger!AJ104="","",(Målinger!AJ104-Målinger!H104)*'Kostnader lønn, utstyr osv.'!$S$39*Målinger!$F$3*(-1))</f>
        <v/>
      </c>
      <c r="R104" s="122" t="str">
        <f>IF(Målinger!AI104="","",(Målinger!AI104-Målinger!G104)*'Kostnader lønn, utstyr osv.'!$S$34*(-1)*Målinger!$F$3)</f>
        <v/>
      </c>
      <c r="S104" s="120" t="str">
        <f>IF(Målinger!AR104="","",(Målinger!AR104-Målinger!$E104)*'Kostnader lønn, utstyr osv.'!$S$25*(-1))</f>
        <v/>
      </c>
      <c r="T104" s="120" t="str">
        <f>IF(AND(Målinger!AS104="",Målinger!AV104=""),"",(Målinger!AS104+Målinger!AV104-Målinger!F104)*'Kostnader lønn, utstyr osv.'!$S$20/60*(-1)*Målinger!$F$3)</f>
        <v/>
      </c>
      <c r="U104" s="121" t="str">
        <f>IF(Målinger!AR104="","",('kjøring-støtteark'!H107-'kjøring-støtteark'!D107)*'Kostnader lønn, utstyr osv.'!$S$20/60*(-1)*Målinger!$F$3)</f>
        <v/>
      </c>
      <c r="V104" s="123" t="str">
        <f>IF(Målinger!AU104="","",(Målinger!AU104-Målinger!H104)*'Kostnader lønn, utstyr osv.'!$S$39*Målinger!$F$3*(-1))</f>
        <v/>
      </c>
      <c r="W104" s="122" t="str">
        <f>IF(Målinger!AT104="","",(Målinger!AT104-Målinger!G104)*'Kostnader lønn, utstyr osv.'!$S$34*(-1)*Målinger!$F$3)</f>
        <v/>
      </c>
      <c r="X104" s="120"/>
      <c r="Y104" s="120"/>
      <c r="Z104" s="121"/>
      <c r="AA104" s="123"/>
      <c r="AB104" s="122"/>
      <c r="AC104" s="120"/>
      <c r="AD104" s="120"/>
      <c r="AE104" s="121"/>
      <c r="AF104" s="123"/>
      <c r="AG104" s="122"/>
      <c r="AH104" s="120"/>
      <c r="AI104" s="120"/>
      <c r="AJ104" s="121"/>
      <c r="AK104" s="123"/>
      <c r="AL104" s="122"/>
      <c r="AM104" s="120"/>
      <c r="AN104" s="120"/>
      <c r="AO104" s="121"/>
      <c r="AP104" s="123"/>
      <c r="AQ104" s="122"/>
      <c r="AR104" s="120"/>
      <c r="AS104" s="120"/>
      <c r="AT104" s="121"/>
      <c r="AU104" s="123"/>
      <c r="AV104" s="122"/>
      <c r="AW104" s="120"/>
      <c r="AX104" s="120"/>
      <c r="AY104" s="121"/>
      <c r="AZ104" s="123"/>
      <c r="BA104" s="122"/>
      <c r="BB104" s="120"/>
      <c r="BC104" s="120"/>
      <c r="BD104" s="121"/>
      <c r="BE104" s="123"/>
      <c r="BF104" s="122"/>
      <c r="BG104" s="120"/>
      <c r="BH104" s="120"/>
      <c r="BI104" s="121"/>
      <c r="BJ104" s="123"/>
      <c r="BK104" s="122"/>
      <c r="BL104" s="120"/>
      <c r="BM104" s="120"/>
      <c r="BN104" s="121"/>
      <c r="BO104" s="123"/>
      <c r="BP104" s="122"/>
      <c r="BQ104" s="120"/>
      <c r="BR104" s="120"/>
      <c r="BS104" s="121"/>
      <c r="BT104" s="123"/>
      <c r="BU104" s="122"/>
      <c r="BV104" s="120"/>
      <c r="BW104" s="120"/>
      <c r="BX104" s="121"/>
      <c r="BY104" s="123"/>
      <c r="BZ104" s="122"/>
      <c r="CA104" s="120"/>
      <c r="CB104" s="120"/>
      <c r="CC104" s="121"/>
      <c r="CD104" s="123"/>
      <c r="CE104" s="122"/>
      <c r="CF104" s="120"/>
      <c r="CG104" s="120"/>
      <c r="CH104" s="121"/>
      <c r="CI104" s="123"/>
      <c r="CJ104" s="122"/>
      <c r="CK104" s="120"/>
      <c r="CL104" s="120"/>
      <c r="CM104" s="121"/>
      <c r="CN104" s="123"/>
      <c r="CO104" s="122"/>
      <c r="CP104" s="120"/>
      <c r="CQ104" s="120"/>
      <c r="CR104" s="121"/>
      <c r="CS104" s="123"/>
      <c r="CT104" s="122"/>
      <c r="CU104" s="120"/>
      <c r="CV104" s="120"/>
      <c r="CW104" s="121"/>
      <c r="CX104" s="123"/>
      <c r="CY104" s="122"/>
      <c r="CZ104" s="120"/>
      <c r="DA104" s="120"/>
      <c r="DB104" s="121"/>
      <c r="DC104" s="123"/>
      <c r="DD104" s="122"/>
      <c r="DE104" s="120"/>
      <c r="DF104" s="120"/>
      <c r="DG104" s="121"/>
      <c r="DH104" s="123"/>
      <c r="DI104" s="122"/>
      <c r="DJ104" s="120"/>
      <c r="DK104" s="120"/>
      <c r="DL104" s="121"/>
      <c r="DM104" s="123"/>
      <c r="DN104" s="122"/>
      <c r="DO104" s="120"/>
      <c r="DP104" s="120"/>
      <c r="DQ104" s="121"/>
      <c r="DR104" s="123"/>
      <c r="DS104" s="122"/>
      <c r="DT104" s="115">
        <f t="shared" si="1"/>
        <v>0</v>
      </c>
    </row>
    <row r="105" spans="1:124">
      <c r="A105" s="36" t="str">
        <f>IF(Brukerregistrering!C103="","",Brukerregistrering!C103)</f>
        <v/>
      </c>
      <c r="B105" s="22" t="str">
        <f>IF(Brukerregistrering!F103="","",Brukerregistrering!F103)</f>
        <v/>
      </c>
      <c r="C105" s="23" t="str">
        <f>IF(Brukerregistrering!H103="","",Brukerregistrering!H103)</f>
        <v/>
      </c>
      <c r="D105" s="120" t="str">
        <f>IF(Målinger!K105="","",(Målinger!K105-Målinger!$E105)*'Kostnader lønn, utstyr osv.'!$S$25*(-1))</f>
        <v/>
      </c>
      <c r="E105" s="120" t="str">
        <f>IF(AND(Målinger!L105="",Målinger!O105=""),"",(Målinger!L105+Målinger!O105-Målinger!F105)*'Kostnader lønn, utstyr osv.'!$S$20/60*(-1)*Målinger!$F$3)</f>
        <v/>
      </c>
      <c r="F105" s="121" t="str">
        <f>IF(Målinger!K105="","",('kjøring-støtteark'!E108-'kjøring-støtteark'!D108)*'Kostnader lønn, utstyr osv.'!$S$20/60*(-1)*Målinger!$F$3)</f>
        <v/>
      </c>
      <c r="G105" s="123" t="str">
        <f>IF(Målinger!N105="","",(Målinger!N105-Målinger!H105)*'Kostnader lønn, utstyr osv.'!$S$39*Målinger!$F$3*(-1))</f>
        <v/>
      </c>
      <c r="H105" s="122" t="str">
        <f>IF(Målinger!M105="","",(Målinger!M105-Målinger!G105)*'Kostnader lønn, utstyr osv.'!$S$34*(-1)*Målinger!$F$3)</f>
        <v/>
      </c>
      <c r="I105" s="120" t="str">
        <f>IF(Målinger!V105="","",(Målinger!V105-Målinger!$E105)*'Kostnader lønn, utstyr osv.'!$S$25*(-1))</f>
        <v/>
      </c>
      <c r="J105" s="120" t="str">
        <f>IF(AND(Målinger!W105="",Målinger!Z105=""),"",(Målinger!W105+Målinger!Z105-Målinger!F105)*'Kostnader lønn, utstyr osv.'!$S$20/60*(-1)*Målinger!$F$3)</f>
        <v/>
      </c>
      <c r="K105" s="121" t="str">
        <f>IF(Målinger!V105="","",('kjøring-støtteark'!F108-'kjøring-støtteark'!D108)*'Kostnader lønn, utstyr osv.'!$S$20/60*(-1)*Målinger!$F$3)</f>
        <v/>
      </c>
      <c r="L105" s="123" t="str">
        <f>IF(Målinger!Y105="","",(Målinger!Y105-Målinger!H105)*'Kostnader lønn, utstyr osv.'!$S$39*Målinger!$F$3*(-1))</f>
        <v/>
      </c>
      <c r="M105" s="122" t="str">
        <f>IF(Målinger!X105="","",(Målinger!X105-Målinger!G105)*'Kostnader lønn, utstyr osv.'!$S$34*(-1)*Målinger!$F$3)</f>
        <v/>
      </c>
      <c r="N105" s="120" t="str">
        <f>IF(Målinger!AG105="","",(Målinger!AG105-Målinger!$E105)*'Kostnader lønn, utstyr osv.'!$S$25*(-1))</f>
        <v/>
      </c>
      <c r="O105" s="120" t="str">
        <f>IF(AND(Målinger!AH105="",Målinger!AK105=""),"",(Målinger!AH105+Målinger!AK105-Målinger!F105)*'Kostnader lønn, utstyr osv.'!$S$20/60*(-1)*Målinger!$F$3)</f>
        <v/>
      </c>
      <c r="P105" s="121" t="str">
        <f>IF(Målinger!AG105="","",('kjøring-støtteark'!G108-'kjøring-støtteark'!D108)*'Kostnader lønn, utstyr osv.'!$S$20/60*(-1)*Målinger!$F$3)</f>
        <v/>
      </c>
      <c r="Q105" s="123" t="str">
        <f>IF(Målinger!AJ105="","",(Målinger!AJ105-Målinger!H105)*'Kostnader lønn, utstyr osv.'!$S$39*Målinger!$F$3*(-1))</f>
        <v/>
      </c>
      <c r="R105" s="122" t="str">
        <f>IF(Målinger!AI105="","",(Målinger!AI105-Målinger!G105)*'Kostnader lønn, utstyr osv.'!$S$34*(-1)*Målinger!$F$3)</f>
        <v/>
      </c>
      <c r="S105" s="120" t="str">
        <f>IF(Målinger!AR105="","",(Målinger!AR105-Målinger!$E105)*'Kostnader lønn, utstyr osv.'!$S$25*(-1))</f>
        <v/>
      </c>
      <c r="T105" s="120" t="str">
        <f>IF(AND(Målinger!AS105="",Målinger!AV105=""),"",(Målinger!AS105+Målinger!AV105-Målinger!F105)*'Kostnader lønn, utstyr osv.'!$S$20/60*(-1)*Målinger!$F$3)</f>
        <v/>
      </c>
      <c r="U105" s="121" t="str">
        <f>IF(Målinger!AR105="","",('kjøring-støtteark'!H108-'kjøring-støtteark'!D108)*'Kostnader lønn, utstyr osv.'!$S$20/60*(-1)*Målinger!$F$3)</f>
        <v/>
      </c>
      <c r="V105" s="123" t="str">
        <f>IF(Målinger!AU105="","",(Målinger!AU105-Målinger!H105)*'Kostnader lønn, utstyr osv.'!$S$39*Målinger!$F$3*(-1))</f>
        <v/>
      </c>
      <c r="W105" s="122" t="str">
        <f>IF(Målinger!AT105="","",(Målinger!AT105-Målinger!G105)*'Kostnader lønn, utstyr osv.'!$S$34*(-1)*Målinger!$F$3)</f>
        <v/>
      </c>
      <c r="X105" s="120"/>
      <c r="Y105" s="120"/>
      <c r="Z105" s="121"/>
      <c r="AA105" s="123"/>
      <c r="AB105" s="122"/>
      <c r="AC105" s="120"/>
      <c r="AD105" s="120"/>
      <c r="AE105" s="121"/>
      <c r="AF105" s="123"/>
      <c r="AG105" s="122"/>
      <c r="AH105" s="120"/>
      <c r="AI105" s="120"/>
      <c r="AJ105" s="121"/>
      <c r="AK105" s="123"/>
      <c r="AL105" s="122"/>
      <c r="AM105" s="120"/>
      <c r="AN105" s="120"/>
      <c r="AO105" s="121"/>
      <c r="AP105" s="123"/>
      <c r="AQ105" s="122"/>
      <c r="AR105" s="120"/>
      <c r="AS105" s="120"/>
      <c r="AT105" s="121"/>
      <c r="AU105" s="123"/>
      <c r="AV105" s="122"/>
      <c r="AW105" s="120"/>
      <c r="AX105" s="120"/>
      <c r="AY105" s="121"/>
      <c r="AZ105" s="123"/>
      <c r="BA105" s="122"/>
      <c r="BB105" s="120"/>
      <c r="BC105" s="120"/>
      <c r="BD105" s="121"/>
      <c r="BE105" s="123"/>
      <c r="BF105" s="122"/>
      <c r="BG105" s="120"/>
      <c r="BH105" s="120"/>
      <c r="BI105" s="121"/>
      <c r="BJ105" s="123"/>
      <c r="BK105" s="122"/>
      <c r="BL105" s="120"/>
      <c r="BM105" s="120"/>
      <c r="BN105" s="121"/>
      <c r="BO105" s="123"/>
      <c r="BP105" s="122"/>
      <c r="BQ105" s="120"/>
      <c r="BR105" s="120"/>
      <c r="BS105" s="121"/>
      <c r="BT105" s="123"/>
      <c r="BU105" s="122"/>
      <c r="BV105" s="120"/>
      <c r="BW105" s="120"/>
      <c r="BX105" s="121"/>
      <c r="BY105" s="123"/>
      <c r="BZ105" s="122"/>
      <c r="CA105" s="120"/>
      <c r="CB105" s="120"/>
      <c r="CC105" s="121"/>
      <c r="CD105" s="123"/>
      <c r="CE105" s="122"/>
      <c r="CF105" s="120"/>
      <c r="CG105" s="120"/>
      <c r="CH105" s="121"/>
      <c r="CI105" s="123"/>
      <c r="CJ105" s="122"/>
      <c r="CK105" s="120"/>
      <c r="CL105" s="120"/>
      <c r="CM105" s="121"/>
      <c r="CN105" s="123"/>
      <c r="CO105" s="122"/>
      <c r="CP105" s="120"/>
      <c r="CQ105" s="120"/>
      <c r="CR105" s="121"/>
      <c r="CS105" s="123"/>
      <c r="CT105" s="122"/>
      <c r="CU105" s="120"/>
      <c r="CV105" s="120"/>
      <c r="CW105" s="121"/>
      <c r="CX105" s="123"/>
      <c r="CY105" s="122"/>
      <c r="CZ105" s="120"/>
      <c r="DA105" s="120"/>
      <c r="DB105" s="121"/>
      <c r="DC105" s="123"/>
      <c r="DD105" s="122"/>
      <c r="DE105" s="120"/>
      <c r="DF105" s="120"/>
      <c r="DG105" s="121"/>
      <c r="DH105" s="123"/>
      <c r="DI105" s="122"/>
      <c r="DJ105" s="120"/>
      <c r="DK105" s="120"/>
      <c r="DL105" s="121"/>
      <c r="DM105" s="123"/>
      <c r="DN105" s="122"/>
      <c r="DO105" s="120"/>
      <c r="DP105" s="120"/>
      <c r="DQ105" s="121"/>
      <c r="DR105" s="123"/>
      <c r="DS105" s="122"/>
      <c r="DT105" s="115">
        <f t="shared" si="1"/>
        <v>0</v>
      </c>
    </row>
    <row r="106" spans="1:124">
      <c r="A106" s="36" t="str">
        <f>IF(Brukerregistrering!C104="","",Brukerregistrering!C104)</f>
        <v/>
      </c>
      <c r="B106" s="22" t="str">
        <f>IF(Brukerregistrering!F104="","",Brukerregistrering!F104)</f>
        <v/>
      </c>
      <c r="C106" s="23" t="str">
        <f>IF(Brukerregistrering!H104="","",Brukerregistrering!H104)</f>
        <v/>
      </c>
      <c r="D106" s="120" t="str">
        <f>IF(Målinger!K106="","",(Målinger!K106-Målinger!$E106)*'Kostnader lønn, utstyr osv.'!$S$25*(-1))</f>
        <v/>
      </c>
      <c r="E106" s="120" t="str">
        <f>IF(AND(Målinger!L106="",Målinger!O106=""),"",(Målinger!L106+Målinger!O106-Målinger!F106)*'Kostnader lønn, utstyr osv.'!$S$20/60*(-1)*Målinger!$F$3)</f>
        <v/>
      </c>
      <c r="F106" s="121" t="str">
        <f>IF(Målinger!K106="","",('kjøring-støtteark'!E109-'kjøring-støtteark'!D109)*'Kostnader lønn, utstyr osv.'!$S$20/60*(-1)*Målinger!$F$3)</f>
        <v/>
      </c>
      <c r="G106" s="123" t="str">
        <f>IF(Målinger!N106="","",(Målinger!N106-Målinger!H106)*'Kostnader lønn, utstyr osv.'!$S$39*Målinger!$F$3*(-1))</f>
        <v/>
      </c>
      <c r="H106" s="122" t="str">
        <f>IF(Målinger!M106="","",(Målinger!M106-Målinger!G106)*'Kostnader lønn, utstyr osv.'!$S$34*(-1)*Målinger!$F$3)</f>
        <v/>
      </c>
      <c r="I106" s="120" t="str">
        <f>IF(Målinger!V106="","",(Målinger!V106-Målinger!$E106)*'Kostnader lønn, utstyr osv.'!$S$25*(-1))</f>
        <v/>
      </c>
      <c r="J106" s="120" t="str">
        <f>IF(AND(Målinger!W106="",Målinger!Z106=""),"",(Målinger!W106+Målinger!Z106-Målinger!F106)*'Kostnader lønn, utstyr osv.'!$S$20/60*(-1)*Målinger!$F$3)</f>
        <v/>
      </c>
      <c r="K106" s="121" t="str">
        <f>IF(Målinger!V106="","",('kjøring-støtteark'!F109-'kjøring-støtteark'!D109)*'Kostnader lønn, utstyr osv.'!$S$20/60*(-1)*Målinger!$F$3)</f>
        <v/>
      </c>
      <c r="L106" s="123" t="str">
        <f>IF(Målinger!Y106="","",(Målinger!Y106-Målinger!H106)*'Kostnader lønn, utstyr osv.'!$S$39*Målinger!$F$3*(-1))</f>
        <v/>
      </c>
      <c r="M106" s="122" t="str">
        <f>IF(Målinger!X106="","",(Målinger!X106-Målinger!G106)*'Kostnader lønn, utstyr osv.'!$S$34*(-1)*Målinger!$F$3)</f>
        <v/>
      </c>
      <c r="N106" s="120" t="str">
        <f>IF(Målinger!AG106="","",(Målinger!AG106-Målinger!$E106)*'Kostnader lønn, utstyr osv.'!$S$25*(-1))</f>
        <v/>
      </c>
      <c r="O106" s="120" t="str">
        <f>IF(AND(Målinger!AH106="",Målinger!AK106=""),"",(Målinger!AH106+Målinger!AK106-Målinger!F106)*'Kostnader lønn, utstyr osv.'!$S$20/60*(-1)*Målinger!$F$3)</f>
        <v/>
      </c>
      <c r="P106" s="121" t="str">
        <f>IF(Målinger!AG106="","",('kjøring-støtteark'!G109-'kjøring-støtteark'!D109)*'Kostnader lønn, utstyr osv.'!$S$20/60*(-1)*Målinger!$F$3)</f>
        <v/>
      </c>
      <c r="Q106" s="123" t="str">
        <f>IF(Målinger!AJ106="","",(Målinger!AJ106-Målinger!H106)*'Kostnader lønn, utstyr osv.'!$S$39*Målinger!$F$3*(-1))</f>
        <v/>
      </c>
      <c r="R106" s="122" t="str">
        <f>IF(Målinger!AI106="","",(Målinger!AI106-Målinger!G106)*'Kostnader lønn, utstyr osv.'!$S$34*(-1)*Målinger!$F$3)</f>
        <v/>
      </c>
      <c r="S106" s="120" t="str">
        <f>IF(Målinger!AR106="","",(Målinger!AR106-Målinger!$E106)*'Kostnader lønn, utstyr osv.'!$S$25*(-1))</f>
        <v/>
      </c>
      <c r="T106" s="120" t="str">
        <f>IF(AND(Målinger!AS106="",Målinger!AV106=""),"",(Målinger!AS106+Målinger!AV106-Målinger!F106)*'Kostnader lønn, utstyr osv.'!$S$20/60*(-1)*Målinger!$F$3)</f>
        <v/>
      </c>
      <c r="U106" s="121" t="str">
        <f>IF(Målinger!AR106="","",('kjøring-støtteark'!H109-'kjøring-støtteark'!D109)*'Kostnader lønn, utstyr osv.'!$S$20/60*(-1)*Målinger!$F$3)</f>
        <v/>
      </c>
      <c r="V106" s="123" t="str">
        <f>IF(Målinger!AU106="","",(Målinger!AU106-Målinger!H106)*'Kostnader lønn, utstyr osv.'!$S$39*Målinger!$F$3*(-1))</f>
        <v/>
      </c>
      <c r="W106" s="122" t="str">
        <f>IF(Målinger!AT106="","",(Målinger!AT106-Målinger!G106)*'Kostnader lønn, utstyr osv.'!$S$34*(-1)*Målinger!$F$3)</f>
        <v/>
      </c>
      <c r="X106" s="120"/>
      <c r="Y106" s="120"/>
      <c r="Z106" s="121"/>
      <c r="AA106" s="123"/>
      <c r="AB106" s="122"/>
      <c r="AC106" s="120"/>
      <c r="AD106" s="120"/>
      <c r="AE106" s="121"/>
      <c r="AF106" s="123"/>
      <c r="AG106" s="122"/>
      <c r="AH106" s="120"/>
      <c r="AI106" s="120"/>
      <c r="AJ106" s="121"/>
      <c r="AK106" s="123"/>
      <c r="AL106" s="122"/>
      <c r="AM106" s="120"/>
      <c r="AN106" s="120"/>
      <c r="AO106" s="121"/>
      <c r="AP106" s="123"/>
      <c r="AQ106" s="122"/>
      <c r="AR106" s="120"/>
      <c r="AS106" s="120"/>
      <c r="AT106" s="121"/>
      <c r="AU106" s="123"/>
      <c r="AV106" s="122"/>
      <c r="AW106" s="120"/>
      <c r="AX106" s="120"/>
      <c r="AY106" s="121"/>
      <c r="AZ106" s="123"/>
      <c r="BA106" s="122"/>
      <c r="BB106" s="120"/>
      <c r="BC106" s="120"/>
      <c r="BD106" s="121"/>
      <c r="BE106" s="123"/>
      <c r="BF106" s="122"/>
      <c r="BG106" s="120"/>
      <c r="BH106" s="120"/>
      <c r="BI106" s="121"/>
      <c r="BJ106" s="123"/>
      <c r="BK106" s="122"/>
      <c r="BL106" s="120"/>
      <c r="BM106" s="120"/>
      <c r="BN106" s="121"/>
      <c r="BO106" s="123"/>
      <c r="BP106" s="122"/>
      <c r="BQ106" s="120"/>
      <c r="BR106" s="120"/>
      <c r="BS106" s="121"/>
      <c r="BT106" s="123"/>
      <c r="BU106" s="122"/>
      <c r="BV106" s="120"/>
      <c r="BW106" s="120"/>
      <c r="BX106" s="121"/>
      <c r="BY106" s="123"/>
      <c r="BZ106" s="122"/>
      <c r="CA106" s="120"/>
      <c r="CB106" s="120"/>
      <c r="CC106" s="121"/>
      <c r="CD106" s="123"/>
      <c r="CE106" s="122"/>
      <c r="CF106" s="120"/>
      <c r="CG106" s="120"/>
      <c r="CH106" s="121"/>
      <c r="CI106" s="123"/>
      <c r="CJ106" s="122"/>
      <c r="CK106" s="120"/>
      <c r="CL106" s="120"/>
      <c r="CM106" s="121"/>
      <c r="CN106" s="123"/>
      <c r="CO106" s="122"/>
      <c r="CP106" s="120"/>
      <c r="CQ106" s="120"/>
      <c r="CR106" s="121"/>
      <c r="CS106" s="123"/>
      <c r="CT106" s="122"/>
      <c r="CU106" s="120"/>
      <c r="CV106" s="120"/>
      <c r="CW106" s="121"/>
      <c r="CX106" s="123"/>
      <c r="CY106" s="122"/>
      <c r="CZ106" s="120"/>
      <c r="DA106" s="120"/>
      <c r="DB106" s="121"/>
      <c r="DC106" s="123"/>
      <c r="DD106" s="122"/>
      <c r="DE106" s="120"/>
      <c r="DF106" s="120"/>
      <c r="DG106" s="121"/>
      <c r="DH106" s="123"/>
      <c r="DI106" s="122"/>
      <c r="DJ106" s="120"/>
      <c r="DK106" s="120"/>
      <c r="DL106" s="121"/>
      <c r="DM106" s="123"/>
      <c r="DN106" s="122"/>
      <c r="DO106" s="120"/>
      <c r="DP106" s="120"/>
      <c r="DQ106" s="121"/>
      <c r="DR106" s="123"/>
      <c r="DS106" s="122"/>
      <c r="DT106" s="115">
        <f t="shared" si="1"/>
        <v>0</v>
      </c>
    </row>
    <row r="107" spans="1:124">
      <c r="A107" s="36" t="str">
        <f>IF(Brukerregistrering!C105="","",Brukerregistrering!C105)</f>
        <v/>
      </c>
      <c r="B107" s="22" t="str">
        <f>IF(Brukerregistrering!F105="","",Brukerregistrering!F105)</f>
        <v/>
      </c>
      <c r="C107" s="23" t="str">
        <f>IF(Brukerregistrering!H105="","",Brukerregistrering!H105)</f>
        <v/>
      </c>
      <c r="D107" s="120" t="str">
        <f>IF(Målinger!K107="","",(Målinger!K107-Målinger!$E107)*'Kostnader lønn, utstyr osv.'!$S$25*(-1))</f>
        <v/>
      </c>
      <c r="E107" s="120" t="str">
        <f>IF(AND(Målinger!L107="",Målinger!O107=""),"",(Målinger!L107+Målinger!O107-Målinger!F107)*'Kostnader lønn, utstyr osv.'!$S$20/60*(-1)*Målinger!$F$3)</f>
        <v/>
      </c>
      <c r="F107" s="121" t="str">
        <f>IF(Målinger!K107="","",('kjøring-støtteark'!E110-'kjøring-støtteark'!D110)*'Kostnader lønn, utstyr osv.'!$S$20/60*(-1)*Målinger!$F$3)</f>
        <v/>
      </c>
      <c r="G107" s="123" t="str">
        <f>IF(Målinger!N107="","",(Målinger!N107-Målinger!H107)*'Kostnader lønn, utstyr osv.'!$S$39*Målinger!$F$3*(-1))</f>
        <v/>
      </c>
      <c r="H107" s="122" t="str">
        <f>IF(Målinger!M107="","",(Målinger!M107-Målinger!G107)*'Kostnader lønn, utstyr osv.'!$S$34*(-1)*Målinger!$F$3)</f>
        <v/>
      </c>
      <c r="I107" s="120" t="str">
        <f>IF(Målinger!V107="","",(Målinger!V107-Målinger!$E107)*'Kostnader lønn, utstyr osv.'!$S$25*(-1))</f>
        <v/>
      </c>
      <c r="J107" s="120" t="str">
        <f>IF(AND(Målinger!W107="",Målinger!Z107=""),"",(Målinger!W107+Målinger!Z107-Målinger!F107)*'Kostnader lønn, utstyr osv.'!$S$20/60*(-1)*Målinger!$F$3)</f>
        <v/>
      </c>
      <c r="K107" s="121" t="str">
        <f>IF(Målinger!V107="","",('kjøring-støtteark'!F110-'kjøring-støtteark'!D110)*'Kostnader lønn, utstyr osv.'!$S$20/60*(-1)*Målinger!$F$3)</f>
        <v/>
      </c>
      <c r="L107" s="123" t="str">
        <f>IF(Målinger!Y107="","",(Målinger!Y107-Målinger!H107)*'Kostnader lønn, utstyr osv.'!$S$39*Målinger!$F$3*(-1))</f>
        <v/>
      </c>
      <c r="M107" s="122" t="str">
        <f>IF(Målinger!X107="","",(Målinger!X107-Målinger!G107)*'Kostnader lønn, utstyr osv.'!$S$34*(-1)*Målinger!$F$3)</f>
        <v/>
      </c>
      <c r="N107" s="120" t="str">
        <f>IF(Målinger!AG107="","",(Målinger!AG107-Målinger!$E107)*'Kostnader lønn, utstyr osv.'!$S$25*(-1))</f>
        <v/>
      </c>
      <c r="O107" s="120" t="str">
        <f>IF(AND(Målinger!AH107="",Målinger!AK107=""),"",(Målinger!AH107+Målinger!AK107-Målinger!F107)*'Kostnader lønn, utstyr osv.'!$S$20/60*(-1)*Målinger!$F$3)</f>
        <v/>
      </c>
      <c r="P107" s="121" t="str">
        <f>IF(Målinger!AG107="","",('kjøring-støtteark'!G110-'kjøring-støtteark'!D110)*'Kostnader lønn, utstyr osv.'!$S$20/60*(-1)*Målinger!$F$3)</f>
        <v/>
      </c>
      <c r="Q107" s="123" t="str">
        <f>IF(Målinger!AJ107="","",(Målinger!AJ107-Målinger!H107)*'Kostnader lønn, utstyr osv.'!$S$39*Målinger!$F$3*(-1))</f>
        <v/>
      </c>
      <c r="R107" s="122" t="str">
        <f>IF(Målinger!AI107="","",(Målinger!AI107-Målinger!G107)*'Kostnader lønn, utstyr osv.'!$S$34*(-1)*Målinger!$F$3)</f>
        <v/>
      </c>
      <c r="S107" s="120" t="str">
        <f>IF(Målinger!AR107="","",(Målinger!AR107-Målinger!$E107)*'Kostnader lønn, utstyr osv.'!$S$25*(-1))</f>
        <v/>
      </c>
      <c r="T107" s="120" t="str">
        <f>IF(AND(Målinger!AS107="",Målinger!AV107=""),"",(Målinger!AS107+Målinger!AV107-Målinger!F107)*'Kostnader lønn, utstyr osv.'!$S$20/60*(-1)*Målinger!$F$3)</f>
        <v/>
      </c>
      <c r="U107" s="121" t="str">
        <f>IF(Målinger!AR107="","",('kjøring-støtteark'!H110-'kjøring-støtteark'!D110)*'Kostnader lønn, utstyr osv.'!$S$20/60*(-1)*Målinger!$F$3)</f>
        <v/>
      </c>
      <c r="V107" s="123" t="str">
        <f>IF(Målinger!AU107="","",(Målinger!AU107-Målinger!H107)*'Kostnader lønn, utstyr osv.'!$S$39*Målinger!$F$3*(-1))</f>
        <v/>
      </c>
      <c r="W107" s="122" t="str">
        <f>IF(Målinger!AT107="","",(Målinger!AT107-Målinger!G107)*'Kostnader lønn, utstyr osv.'!$S$34*(-1)*Målinger!$F$3)</f>
        <v/>
      </c>
      <c r="X107" s="120"/>
      <c r="Y107" s="120"/>
      <c r="Z107" s="121"/>
      <c r="AA107" s="123"/>
      <c r="AB107" s="122"/>
      <c r="AC107" s="120"/>
      <c r="AD107" s="120"/>
      <c r="AE107" s="121"/>
      <c r="AF107" s="123"/>
      <c r="AG107" s="122"/>
      <c r="AH107" s="120"/>
      <c r="AI107" s="120"/>
      <c r="AJ107" s="121"/>
      <c r="AK107" s="123"/>
      <c r="AL107" s="122"/>
      <c r="AM107" s="120"/>
      <c r="AN107" s="120"/>
      <c r="AO107" s="121"/>
      <c r="AP107" s="123"/>
      <c r="AQ107" s="122"/>
      <c r="AR107" s="120"/>
      <c r="AS107" s="120"/>
      <c r="AT107" s="121"/>
      <c r="AU107" s="123"/>
      <c r="AV107" s="122"/>
      <c r="AW107" s="120"/>
      <c r="AX107" s="120"/>
      <c r="AY107" s="121"/>
      <c r="AZ107" s="123"/>
      <c r="BA107" s="122"/>
      <c r="BB107" s="120"/>
      <c r="BC107" s="120"/>
      <c r="BD107" s="121"/>
      <c r="BE107" s="123"/>
      <c r="BF107" s="122"/>
      <c r="BG107" s="120"/>
      <c r="BH107" s="120"/>
      <c r="BI107" s="121"/>
      <c r="BJ107" s="123"/>
      <c r="BK107" s="122"/>
      <c r="BL107" s="120"/>
      <c r="BM107" s="120"/>
      <c r="BN107" s="121"/>
      <c r="BO107" s="123"/>
      <c r="BP107" s="122"/>
      <c r="BQ107" s="120"/>
      <c r="BR107" s="120"/>
      <c r="BS107" s="121"/>
      <c r="BT107" s="123"/>
      <c r="BU107" s="122"/>
      <c r="BV107" s="120"/>
      <c r="BW107" s="120"/>
      <c r="BX107" s="121"/>
      <c r="BY107" s="123"/>
      <c r="BZ107" s="122"/>
      <c r="CA107" s="120"/>
      <c r="CB107" s="120"/>
      <c r="CC107" s="121"/>
      <c r="CD107" s="123"/>
      <c r="CE107" s="122"/>
      <c r="CF107" s="120"/>
      <c r="CG107" s="120"/>
      <c r="CH107" s="121"/>
      <c r="CI107" s="123"/>
      <c r="CJ107" s="122"/>
      <c r="CK107" s="120"/>
      <c r="CL107" s="120"/>
      <c r="CM107" s="121"/>
      <c r="CN107" s="123"/>
      <c r="CO107" s="122"/>
      <c r="CP107" s="120"/>
      <c r="CQ107" s="120"/>
      <c r="CR107" s="121"/>
      <c r="CS107" s="123"/>
      <c r="CT107" s="122"/>
      <c r="CU107" s="120"/>
      <c r="CV107" s="120"/>
      <c r="CW107" s="121"/>
      <c r="CX107" s="123"/>
      <c r="CY107" s="122"/>
      <c r="CZ107" s="120"/>
      <c r="DA107" s="120"/>
      <c r="DB107" s="121"/>
      <c r="DC107" s="123"/>
      <c r="DD107" s="122"/>
      <c r="DE107" s="120"/>
      <c r="DF107" s="120"/>
      <c r="DG107" s="121"/>
      <c r="DH107" s="123"/>
      <c r="DI107" s="122"/>
      <c r="DJ107" s="120"/>
      <c r="DK107" s="120"/>
      <c r="DL107" s="121"/>
      <c r="DM107" s="123"/>
      <c r="DN107" s="122"/>
      <c r="DO107" s="120"/>
      <c r="DP107" s="120"/>
      <c r="DQ107" s="121"/>
      <c r="DR107" s="123"/>
      <c r="DS107" s="122"/>
      <c r="DT107" s="115">
        <f t="shared" si="1"/>
        <v>0</v>
      </c>
    </row>
    <row r="108" spans="1:124">
      <c r="A108" s="36" t="str">
        <f>IF(Brukerregistrering!C106="","",Brukerregistrering!C106)</f>
        <v/>
      </c>
      <c r="B108" s="22" t="str">
        <f>IF(Brukerregistrering!F106="","",Brukerregistrering!F106)</f>
        <v/>
      </c>
      <c r="C108" s="23" t="str">
        <f>IF(Brukerregistrering!H106="","",Brukerregistrering!H106)</f>
        <v/>
      </c>
      <c r="D108" s="120" t="str">
        <f>IF(Målinger!K108="","",(Målinger!K108-Målinger!$E108)*'Kostnader lønn, utstyr osv.'!$S$25*(-1))</f>
        <v/>
      </c>
      <c r="E108" s="120" t="str">
        <f>IF(AND(Målinger!L108="",Målinger!O108=""),"",(Målinger!L108+Målinger!O108-Målinger!F108)*'Kostnader lønn, utstyr osv.'!$S$20/60*(-1)*Målinger!$F$3)</f>
        <v/>
      </c>
      <c r="F108" s="121" t="str">
        <f>IF(Målinger!K108="","",('kjøring-støtteark'!E111-'kjøring-støtteark'!D111)*'Kostnader lønn, utstyr osv.'!$S$20/60*(-1)*Målinger!$F$3)</f>
        <v/>
      </c>
      <c r="G108" s="123" t="str">
        <f>IF(Målinger!N108="","",(Målinger!N108-Målinger!H108)*'Kostnader lønn, utstyr osv.'!$S$39*Målinger!$F$3*(-1))</f>
        <v/>
      </c>
      <c r="H108" s="122" t="str">
        <f>IF(Målinger!M108="","",(Målinger!M108-Målinger!G108)*'Kostnader lønn, utstyr osv.'!$S$34*(-1)*Målinger!$F$3)</f>
        <v/>
      </c>
      <c r="I108" s="120" t="str">
        <f>IF(Målinger!V108="","",(Målinger!V108-Målinger!$E108)*'Kostnader lønn, utstyr osv.'!$S$25*(-1))</f>
        <v/>
      </c>
      <c r="J108" s="120" t="str">
        <f>IF(AND(Målinger!W108="",Målinger!Z108=""),"",(Målinger!W108+Målinger!Z108-Målinger!F108)*'Kostnader lønn, utstyr osv.'!$S$20/60*(-1)*Målinger!$F$3)</f>
        <v/>
      </c>
      <c r="K108" s="121" t="str">
        <f>IF(Målinger!V108="","",('kjøring-støtteark'!F111-'kjøring-støtteark'!D111)*'Kostnader lønn, utstyr osv.'!$S$20/60*(-1)*Målinger!$F$3)</f>
        <v/>
      </c>
      <c r="L108" s="123" t="str">
        <f>IF(Målinger!Y108="","",(Målinger!Y108-Målinger!H108)*'Kostnader lønn, utstyr osv.'!$S$39*Målinger!$F$3*(-1))</f>
        <v/>
      </c>
      <c r="M108" s="122" t="str">
        <f>IF(Målinger!X108="","",(Målinger!X108-Målinger!G108)*'Kostnader lønn, utstyr osv.'!$S$34*(-1)*Målinger!$F$3)</f>
        <v/>
      </c>
      <c r="N108" s="120" t="str">
        <f>IF(Målinger!AG108="","",(Målinger!AG108-Målinger!$E108)*'Kostnader lønn, utstyr osv.'!$S$25*(-1))</f>
        <v/>
      </c>
      <c r="O108" s="120" t="str">
        <f>IF(AND(Målinger!AH108="",Målinger!AK108=""),"",(Målinger!AH108+Målinger!AK108-Målinger!F108)*'Kostnader lønn, utstyr osv.'!$S$20/60*(-1)*Målinger!$F$3)</f>
        <v/>
      </c>
      <c r="P108" s="121" t="str">
        <f>IF(Målinger!AG108="","",('kjøring-støtteark'!G111-'kjøring-støtteark'!D111)*'Kostnader lønn, utstyr osv.'!$S$20/60*(-1)*Målinger!$F$3)</f>
        <v/>
      </c>
      <c r="Q108" s="123" t="str">
        <f>IF(Målinger!AJ108="","",(Målinger!AJ108-Målinger!H108)*'Kostnader lønn, utstyr osv.'!$S$39*Målinger!$F$3*(-1))</f>
        <v/>
      </c>
      <c r="R108" s="122" t="str">
        <f>IF(Målinger!AI108="","",(Målinger!AI108-Målinger!G108)*'Kostnader lønn, utstyr osv.'!$S$34*(-1)*Målinger!$F$3)</f>
        <v/>
      </c>
      <c r="S108" s="120" t="str">
        <f>IF(Målinger!AR108="","",(Målinger!AR108-Målinger!$E108)*'Kostnader lønn, utstyr osv.'!$S$25*(-1))</f>
        <v/>
      </c>
      <c r="T108" s="120" t="str">
        <f>IF(AND(Målinger!AS108="",Målinger!AV108=""),"",(Målinger!AS108+Målinger!AV108-Målinger!F108)*'Kostnader lønn, utstyr osv.'!$S$20/60*(-1)*Målinger!$F$3)</f>
        <v/>
      </c>
      <c r="U108" s="121" t="str">
        <f>IF(Målinger!AR108="","",('kjøring-støtteark'!H111-'kjøring-støtteark'!D111)*'Kostnader lønn, utstyr osv.'!$S$20/60*(-1)*Målinger!$F$3)</f>
        <v/>
      </c>
      <c r="V108" s="123" t="str">
        <f>IF(Målinger!AU108="","",(Målinger!AU108-Målinger!H108)*'Kostnader lønn, utstyr osv.'!$S$39*Målinger!$F$3*(-1))</f>
        <v/>
      </c>
      <c r="W108" s="122" t="str">
        <f>IF(Målinger!AT108="","",(Målinger!AT108-Målinger!G108)*'Kostnader lønn, utstyr osv.'!$S$34*(-1)*Målinger!$F$3)</f>
        <v/>
      </c>
      <c r="X108" s="120"/>
      <c r="Y108" s="120"/>
      <c r="Z108" s="121"/>
      <c r="AA108" s="123"/>
      <c r="AB108" s="122"/>
      <c r="AC108" s="120"/>
      <c r="AD108" s="120"/>
      <c r="AE108" s="121"/>
      <c r="AF108" s="123"/>
      <c r="AG108" s="122"/>
      <c r="AH108" s="120"/>
      <c r="AI108" s="120"/>
      <c r="AJ108" s="121"/>
      <c r="AK108" s="123"/>
      <c r="AL108" s="122"/>
      <c r="AM108" s="120"/>
      <c r="AN108" s="120"/>
      <c r="AO108" s="121"/>
      <c r="AP108" s="123"/>
      <c r="AQ108" s="122"/>
      <c r="AR108" s="120"/>
      <c r="AS108" s="120"/>
      <c r="AT108" s="121"/>
      <c r="AU108" s="123"/>
      <c r="AV108" s="122"/>
      <c r="AW108" s="120"/>
      <c r="AX108" s="120"/>
      <c r="AY108" s="121"/>
      <c r="AZ108" s="123"/>
      <c r="BA108" s="122"/>
      <c r="BB108" s="120"/>
      <c r="BC108" s="120"/>
      <c r="BD108" s="121"/>
      <c r="BE108" s="123"/>
      <c r="BF108" s="122"/>
      <c r="BG108" s="120"/>
      <c r="BH108" s="120"/>
      <c r="BI108" s="121"/>
      <c r="BJ108" s="123"/>
      <c r="BK108" s="122"/>
      <c r="BL108" s="120"/>
      <c r="BM108" s="120"/>
      <c r="BN108" s="121"/>
      <c r="BO108" s="123"/>
      <c r="BP108" s="122"/>
      <c r="BQ108" s="120"/>
      <c r="BR108" s="120"/>
      <c r="BS108" s="121"/>
      <c r="BT108" s="123"/>
      <c r="BU108" s="122"/>
      <c r="BV108" s="120"/>
      <c r="BW108" s="120"/>
      <c r="BX108" s="121"/>
      <c r="BY108" s="123"/>
      <c r="BZ108" s="122"/>
      <c r="CA108" s="120"/>
      <c r="CB108" s="120"/>
      <c r="CC108" s="121"/>
      <c r="CD108" s="123"/>
      <c r="CE108" s="122"/>
      <c r="CF108" s="120"/>
      <c r="CG108" s="120"/>
      <c r="CH108" s="121"/>
      <c r="CI108" s="123"/>
      <c r="CJ108" s="122"/>
      <c r="CK108" s="120"/>
      <c r="CL108" s="120"/>
      <c r="CM108" s="121"/>
      <c r="CN108" s="123"/>
      <c r="CO108" s="122"/>
      <c r="CP108" s="120"/>
      <c r="CQ108" s="120"/>
      <c r="CR108" s="121"/>
      <c r="CS108" s="123"/>
      <c r="CT108" s="122"/>
      <c r="CU108" s="120"/>
      <c r="CV108" s="120"/>
      <c r="CW108" s="121"/>
      <c r="CX108" s="123"/>
      <c r="CY108" s="122"/>
      <c r="CZ108" s="120"/>
      <c r="DA108" s="120"/>
      <c r="DB108" s="121"/>
      <c r="DC108" s="123"/>
      <c r="DD108" s="122"/>
      <c r="DE108" s="120"/>
      <c r="DF108" s="120"/>
      <c r="DG108" s="121"/>
      <c r="DH108" s="123"/>
      <c r="DI108" s="122"/>
      <c r="DJ108" s="120"/>
      <c r="DK108" s="120"/>
      <c r="DL108" s="121"/>
      <c r="DM108" s="123"/>
      <c r="DN108" s="122"/>
      <c r="DO108" s="120"/>
      <c r="DP108" s="120"/>
      <c r="DQ108" s="121"/>
      <c r="DR108" s="123"/>
      <c r="DS108" s="122"/>
      <c r="DT108" s="115">
        <f t="shared" si="1"/>
        <v>0</v>
      </c>
    </row>
    <row r="109" spans="1:124">
      <c r="A109" s="36" t="str">
        <f>IF(Brukerregistrering!C107="","",Brukerregistrering!C107)</f>
        <v/>
      </c>
      <c r="B109" s="22" t="str">
        <f>IF(Brukerregistrering!F107="","",Brukerregistrering!F107)</f>
        <v/>
      </c>
      <c r="C109" s="23" t="str">
        <f>IF(Brukerregistrering!H107="","",Brukerregistrering!H107)</f>
        <v/>
      </c>
      <c r="D109" s="120" t="str">
        <f>IF(Målinger!K109="","",(Målinger!K109-Målinger!$E109)*'Kostnader lønn, utstyr osv.'!$S$25*(-1))</f>
        <v/>
      </c>
      <c r="E109" s="120" t="str">
        <f>IF(AND(Målinger!L109="",Målinger!O109=""),"",(Målinger!L109+Målinger!O109-Målinger!F109)*'Kostnader lønn, utstyr osv.'!$S$20/60*(-1)*Målinger!$F$3)</f>
        <v/>
      </c>
      <c r="F109" s="121" t="str">
        <f>IF(Målinger!K109="","",('kjøring-støtteark'!E112-'kjøring-støtteark'!D112)*'Kostnader lønn, utstyr osv.'!$S$20/60*(-1)*Målinger!$F$3)</f>
        <v/>
      </c>
      <c r="G109" s="123" t="str">
        <f>IF(Målinger!N109="","",(Målinger!N109-Målinger!H109)*'Kostnader lønn, utstyr osv.'!$S$39*Målinger!$F$3*(-1))</f>
        <v/>
      </c>
      <c r="H109" s="122" t="str">
        <f>IF(Målinger!M109="","",(Målinger!M109-Målinger!G109)*'Kostnader lønn, utstyr osv.'!$S$34*(-1)*Målinger!$F$3)</f>
        <v/>
      </c>
      <c r="I109" s="120" t="str">
        <f>IF(Målinger!V109="","",(Målinger!V109-Målinger!$E109)*'Kostnader lønn, utstyr osv.'!$S$25*(-1))</f>
        <v/>
      </c>
      <c r="J109" s="120" t="str">
        <f>IF(AND(Målinger!W109="",Målinger!Z109=""),"",(Målinger!W109+Målinger!Z109-Målinger!F109)*'Kostnader lønn, utstyr osv.'!$S$20/60*(-1)*Målinger!$F$3)</f>
        <v/>
      </c>
      <c r="K109" s="121" t="str">
        <f>IF(Målinger!V109="","",('kjøring-støtteark'!F112-'kjøring-støtteark'!D112)*'Kostnader lønn, utstyr osv.'!$S$20/60*(-1)*Målinger!$F$3)</f>
        <v/>
      </c>
      <c r="L109" s="123" t="str">
        <f>IF(Målinger!Y109="","",(Målinger!Y109-Målinger!H109)*'Kostnader lønn, utstyr osv.'!$S$39*Målinger!$F$3*(-1))</f>
        <v/>
      </c>
      <c r="M109" s="122" t="str">
        <f>IF(Målinger!X109="","",(Målinger!X109-Målinger!G109)*'Kostnader lønn, utstyr osv.'!$S$34*(-1)*Målinger!$F$3)</f>
        <v/>
      </c>
      <c r="N109" s="120" t="str">
        <f>IF(Målinger!AG109="","",(Målinger!AG109-Målinger!$E109)*'Kostnader lønn, utstyr osv.'!$S$25*(-1))</f>
        <v/>
      </c>
      <c r="O109" s="120" t="str">
        <f>IF(AND(Målinger!AH109="",Målinger!AK109=""),"",(Målinger!AH109+Målinger!AK109-Målinger!F109)*'Kostnader lønn, utstyr osv.'!$S$20/60*(-1)*Målinger!$F$3)</f>
        <v/>
      </c>
      <c r="P109" s="121" t="str">
        <f>IF(Målinger!AG109="","",('kjøring-støtteark'!G112-'kjøring-støtteark'!D112)*'Kostnader lønn, utstyr osv.'!$S$20/60*(-1)*Målinger!$F$3)</f>
        <v/>
      </c>
      <c r="Q109" s="123" t="str">
        <f>IF(Målinger!AJ109="","",(Målinger!AJ109-Målinger!H109)*'Kostnader lønn, utstyr osv.'!$S$39*Målinger!$F$3*(-1))</f>
        <v/>
      </c>
      <c r="R109" s="122" t="str">
        <f>IF(Målinger!AI109="","",(Målinger!AI109-Målinger!G109)*'Kostnader lønn, utstyr osv.'!$S$34*(-1)*Målinger!$F$3)</f>
        <v/>
      </c>
      <c r="S109" s="120" t="str">
        <f>IF(Målinger!AR109="","",(Målinger!AR109-Målinger!$E109)*'Kostnader lønn, utstyr osv.'!$S$25*(-1))</f>
        <v/>
      </c>
      <c r="T109" s="120" t="str">
        <f>IF(AND(Målinger!AS109="",Målinger!AV109=""),"",(Målinger!AS109+Målinger!AV109-Målinger!F109)*'Kostnader lønn, utstyr osv.'!$S$20/60*(-1)*Målinger!$F$3)</f>
        <v/>
      </c>
      <c r="U109" s="121" t="str">
        <f>IF(Målinger!AR109="","",('kjøring-støtteark'!H112-'kjøring-støtteark'!D112)*'Kostnader lønn, utstyr osv.'!$S$20/60*(-1)*Målinger!$F$3)</f>
        <v/>
      </c>
      <c r="V109" s="123" t="str">
        <f>IF(Målinger!AU109="","",(Målinger!AU109-Målinger!H109)*'Kostnader lønn, utstyr osv.'!$S$39*Målinger!$F$3*(-1))</f>
        <v/>
      </c>
      <c r="W109" s="122" t="str">
        <f>IF(Målinger!AT109="","",(Målinger!AT109-Målinger!G109)*'Kostnader lønn, utstyr osv.'!$S$34*(-1)*Målinger!$F$3)</f>
        <v/>
      </c>
      <c r="X109" s="120"/>
      <c r="Y109" s="120"/>
      <c r="Z109" s="121"/>
      <c r="AA109" s="123"/>
      <c r="AB109" s="122"/>
      <c r="AC109" s="120"/>
      <c r="AD109" s="120"/>
      <c r="AE109" s="121"/>
      <c r="AF109" s="123"/>
      <c r="AG109" s="122"/>
      <c r="AH109" s="120"/>
      <c r="AI109" s="120"/>
      <c r="AJ109" s="121"/>
      <c r="AK109" s="123"/>
      <c r="AL109" s="122"/>
      <c r="AM109" s="120"/>
      <c r="AN109" s="120"/>
      <c r="AO109" s="121"/>
      <c r="AP109" s="123"/>
      <c r="AQ109" s="122"/>
      <c r="AR109" s="120"/>
      <c r="AS109" s="120"/>
      <c r="AT109" s="121"/>
      <c r="AU109" s="123"/>
      <c r="AV109" s="122"/>
      <c r="AW109" s="120"/>
      <c r="AX109" s="120"/>
      <c r="AY109" s="121"/>
      <c r="AZ109" s="123"/>
      <c r="BA109" s="122"/>
      <c r="BB109" s="120"/>
      <c r="BC109" s="120"/>
      <c r="BD109" s="121"/>
      <c r="BE109" s="123"/>
      <c r="BF109" s="122"/>
      <c r="BG109" s="120"/>
      <c r="BH109" s="120"/>
      <c r="BI109" s="121"/>
      <c r="BJ109" s="123"/>
      <c r="BK109" s="122"/>
      <c r="BL109" s="120"/>
      <c r="BM109" s="120"/>
      <c r="BN109" s="121"/>
      <c r="BO109" s="123"/>
      <c r="BP109" s="122"/>
      <c r="BQ109" s="120"/>
      <c r="BR109" s="120"/>
      <c r="BS109" s="121"/>
      <c r="BT109" s="123"/>
      <c r="BU109" s="122"/>
      <c r="BV109" s="120"/>
      <c r="BW109" s="120"/>
      <c r="BX109" s="121"/>
      <c r="BY109" s="123"/>
      <c r="BZ109" s="122"/>
      <c r="CA109" s="120"/>
      <c r="CB109" s="120"/>
      <c r="CC109" s="121"/>
      <c r="CD109" s="123"/>
      <c r="CE109" s="122"/>
      <c r="CF109" s="120"/>
      <c r="CG109" s="120"/>
      <c r="CH109" s="121"/>
      <c r="CI109" s="123"/>
      <c r="CJ109" s="122"/>
      <c r="CK109" s="120"/>
      <c r="CL109" s="120"/>
      <c r="CM109" s="121"/>
      <c r="CN109" s="123"/>
      <c r="CO109" s="122"/>
      <c r="CP109" s="120"/>
      <c r="CQ109" s="120"/>
      <c r="CR109" s="121"/>
      <c r="CS109" s="123"/>
      <c r="CT109" s="122"/>
      <c r="CU109" s="120"/>
      <c r="CV109" s="120"/>
      <c r="CW109" s="121"/>
      <c r="CX109" s="123"/>
      <c r="CY109" s="122"/>
      <c r="CZ109" s="120"/>
      <c r="DA109" s="120"/>
      <c r="DB109" s="121"/>
      <c r="DC109" s="123"/>
      <c r="DD109" s="122"/>
      <c r="DE109" s="120"/>
      <c r="DF109" s="120"/>
      <c r="DG109" s="121"/>
      <c r="DH109" s="123"/>
      <c r="DI109" s="122"/>
      <c r="DJ109" s="120"/>
      <c r="DK109" s="120"/>
      <c r="DL109" s="121"/>
      <c r="DM109" s="123"/>
      <c r="DN109" s="122"/>
      <c r="DO109" s="120"/>
      <c r="DP109" s="120"/>
      <c r="DQ109" s="121"/>
      <c r="DR109" s="123"/>
      <c r="DS109" s="122"/>
      <c r="DT109" s="115">
        <f t="shared" si="1"/>
        <v>0</v>
      </c>
    </row>
    <row r="110" spans="1:124">
      <c r="A110" s="36" t="str">
        <f>IF(Brukerregistrering!C108="","",Brukerregistrering!C108)</f>
        <v/>
      </c>
      <c r="B110" s="22" t="str">
        <f>IF(Brukerregistrering!F108="","",Brukerregistrering!F108)</f>
        <v/>
      </c>
      <c r="C110" s="23" t="str">
        <f>IF(Brukerregistrering!H108="","",Brukerregistrering!H108)</f>
        <v/>
      </c>
      <c r="D110" s="120" t="str">
        <f>IF(Målinger!K110="","",(Målinger!K110-Målinger!$E110)*'Kostnader lønn, utstyr osv.'!$S$25*(-1))</f>
        <v/>
      </c>
      <c r="E110" s="120" t="str">
        <f>IF(AND(Målinger!L110="",Målinger!O110=""),"",(Målinger!L110+Målinger!O110-Målinger!F110)*'Kostnader lønn, utstyr osv.'!$S$20/60*(-1)*Målinger!$F$3)</f>
        <v/>
      </c>
      <c r="F110" s="121" t="str">
        <f>IF(Målinger!K110="","",('kjøring-støtteark'!E113-'kjøring-støtteark'!D113)*'Kostnader lønn, utstyr osv.'!$S$20/60*(-1)*Målinger!$F$3)</f>
        <v/>
      </c>
      <c r="G110" s="123" t="str">
        <f>IF(Målinger!N110="","",(Målinger!N110-Målinger!H110)*'Kostnader lønn, utstyr osv.'!$S$39*Målinger!$F$3*(-1))</f>
        <v/>
      </c>
      <c r="H110" s="122" t="str">
        <f>IF(Målinger!M110="","",(Målinger!M110-Målinger!G110)*'Kostnader lønn, utstyr osv.'!$S$34*(-1)*Målinger!$F$3)</f>
        <v/>
      </c>
      <c r="I110" s="120" t="str">
        <f>IF(Målinger!V110="","",(Målinger!V110-Målinger!$E110)*'Kostnader lønn, utstyr osv.'!$S$25*(-1))</f>
        <v/>
      </c>
      <c r="J110" s="120" t="str">
        <f>IF(AND(Målinger!W110="",Målinger!Z110=""),"",(Målinger!W110+Målinger!Z110-Målinger!F110)*'Kostnader lønn, utstyr osv.'!$S$20/60*(-1)*Målinger!$F$3)</f>
        <v/>
      </c>
      <c r="K110" s="121" t="str">
        <f>IF(Målinger!V110="","",('kjøring-støtteark'!F113-'kjøring-støtteark'!D113)*'Kostnader lønn, utstyr osv.'!$S$20/60*(-1)*Målinger!$F$3)</f>
        <v/>
      </c>
      <c r="L110" s="123" t="str">
        <f>IF(Målinger!Y110="","",(Målinger!Y110-Målinger!H110)*'Kostnader lønn, utstyr osv.'!$S$39*Målinger!$F$3*(-1))</f>
        <v/>
      </c>
      <c r="M110" s="122" t="str">
        <f>IF(Målinger!X110="","",(Målinger!X110-Målinger!G110)*'Kostnader lønn, utstyr osv.'!$S$34*(-1)*Målinger!$F$3)</f>
        <v/>
      </c>
      <c r="N110" s="120" t="str">
        <f>IF(Målinger!AG110="","",(Målinger!AG110-Målinger!$E110)*'Kostnader lønn, utstyr osv.'!$S$25*(-1))</f>
        <v/>
      </c>
      <c r="O110" s="120" t="str">
        <f>IF(AND(Målinger!AH110="",Målinger!AK110=""),"",(Målinger!AH110+Målinger!AK110-Målinger!F110)*'Kostnader lønn, utstyr osv.'!$S$20/60*(-1)*Målinger!$F$3)</f>
        <v/>
      </c>
      <c r="P110" s="121" t="str">
        <f>IF(Målinger!AG110="","",('kjøring-støtteark'!G113-'kjøring-støtteark'!D113)*'Kostnader lønn, utstyr osv.'!$S$20/60*(-1)*Målinger!$F$3)</f>
        <v/>
      </c>
      <c r="Q110" s="123" t="str">
        <f>IF(Målinger!AJ110="","",(Målinger!AJ110-Målinger!H110)*'Kostnader lønn, utstyr osv.'!$S$39*Målinger!$F$3*(-1))</f>
        <v/>
      </c>
      <c r="R110" s="122" t="str">
        <f>IF(Målinger!AI110="","",(Målinger!AI110-Målinger!G110)*'Kostnader lønn, utstyr osv.'!$S$34*(-1)*Målinger!$F$3)</f>
        <v/>
      </c>
      <c r="S110" s="120" t="str">
        <f>IF(Målinger!AR110="","",(Målinger!AR110-Målinger!$E110)*'Kostnader lønn, utstyr osv.'!$S$25*(-1))</f>
        <v/>
      </c>
      <c r="T110" s="120" t="str">
        <f>IF(AND(Målinger!AS110="",Målinger!AV110=""),"",(Målinger!AS110+Målinger!AV110-Målinger!F110)*'Kostnader lønn, utstyr osv.'!$S$20/60*(-1)*Målinger!$F$3)</f>
        <v/>
      </c>
      <c r="U110" s="121" t="str">
        <f>IF(Målinger!AR110="","",('kjøring-støtteark'!H113-'kjøring-støtteark'!D113)*'Kostnader lønn, utstyr osv.'!$S$20/60*(-1)*Målinger!$F$3)</f>
        <v/>
      </c>
      <c r="V110" s="123" t="str">
        <f>IF(Målinger!AU110="","",(Målinger!AU110-Målinger!H110)*'Kostnader lønn, utstyr osv.'!$S$39*Målinger!$F$3*(-1))</f>
        <v/>
      </c>
      <c r="W110" s="122" t="str">
        <f>IF(Målinger!AT110="","",(Målinger!AT110-Målinger!G110)*'Kostnader lønn, utstyr osv.'!$S$34*(-1)*Målinger!$F$3)</f>
        <v/>
      </c>
      <c r="X110" s="120"/>
      <c r="Y110" s="120"/>
      <c r="Z110" s="121"/>
      <c r="AA110" s="123"/>
      <c r="AB110" s="122"/>
      <c r="AC110" s="120"/>
      <c r="AD110" s="120"/>
      <c r="AE110" s="121"/>
      <c r="AF110" s="123"/>
      <c r="AG110" s="122"/>
      <c r="AH110" s="120"/>
      <c r="AI110" s="120"/>
      <c r="AJ110" s="121"/>
      <c r="AK110" s="123"/>
      <c r="AL110" s="122"/>
      <c r="AM110" s="120"/>
      <c r="AN110" s="120"/>
      <c r="AO110" s="121"/>
      <c r="AP110" s="123"/>
      <c r="AQ110" s="122"/>
      <c r="AR110" s="120"/>
      <c r="AS110" s="120"/>
      <c r="AT110" s="121"/>
      <c r="AU110" s="123"/>
      <c r="AV110" s="122"/>
      <c r="AW110" s="120"/>
      <c r="AX110" s="120"/>
      <c r="AY110" s="121"/>
      <c r="AZ110" s="123"/>
      <c r="BA110" s="122"/>
      <c r="BB110" s="120"/>
      <c r="BC110" s="120"/>
      <c r="BD110" s="121"/>
      <c r="BE110" s="123"/>
      <c r="BF110" s="122"/>
      <c r="BG110" s="120"/>
      <c r="BH110" s="120"/>
      <c r="BI110" s="121"/>
      <c r="BJ110" s="123"/>
      <c r="BK110" s="122"/>
      <c r="BL110" s="120"/>
      <c r="BM110" s="120"/>
      <c r="BN110" s="121"/>
      <c r="BO110" s="123"/>
      <c r="BP110" s="122"/>
      <c r="BQ110" s="120"/>
      <c r="BR110" s="120"/>
      <c r="BS110" s="121"/>
      <c r="BT110" s="123"/>
      <c r="BU110" s="122"/>
      <c r="BV110" s="120"/>
      <c r="BW110" s="120"/>
      <c r="BX110" s="121"/>
      <c r="BY110" s="123"/>
      <c r="BZ110" s="122"/>
      <c r="CA110" s="120"/>
      <c r="CB110" s="120"/>
      <c r="CC110" s="121"/>
      <c r="CD110" s="123"/>
      <c r="CE110" s="122"/>
      <c r="CF110" s="120"/>
      <c r="CG110" s="120"/>
      <c r="CH110" s="121"/>
      <c r="CI110" s="123"/>
      <c r="CJ110" s="122"/>
      <c r="CK110" s="120"/>
      <c r="CL110" s="120"/>
      <c r="CM110" s="121"/>
      <c r="CN110" s="123"/>
      <c r="CO110" s="122"/>
      <c r="CP110" s="120"/>
      <c r="CQ110" s="120"/>
      <c r="CR110" s="121"/>
      <c r="CS110" s="123"/>
      <c r="CT110" s="122"/>
      <c r="CU110" s="120"/>
      <c r="CV110" s="120"/>
      <c r="CW110" s="121"/>
      <c r="CX110" s="123"/>
      <c r="CY110" s="122"/>
      <c r="CZ110" s="120"/>
      <c r="DA110" s="120"/>
      <c r="DB110" s="121"/>
      <c r="DC110" s="123"/>
      <c r="DD110" s="122"/>
      <c r="DE110" s="120"/>
      <c r="DF110" s="120"/>
      <c r="DG110" s="121"/>
      <c r="DH110" s="123"/>
      <c r="DI110" s="122"/>
      <c r="DJ110" s="120"/>
      <c r="DK110" s="120"/>
      <c r="DL110" s="121"/>
      <c r="DM110" s="123"/>
      <c r="DN110" s="122"/>
      <c r="DO110" s="120"/>
      <c r="DP110" s="120"/>
      <c r="DQ110" s="121"/>
      <c r="DR110" s="123"/>
      <c r="DS110" s="122"/>
      <c r="DT110" s="115">
        <f t="shared" si="1"/>
        <v>0</v>
      </c>
    </row>
    <row r="111" spans="1:124">
      <c r="A111" s="36" t="str">
        <f>IF(Brukerregistrering!C109="","",Brukerregistrering!C109)</f>
        <v/>
      </c>
      <c r="B111" s="22" t="str">
        <f>IF(Brukerregistrering!F109="","",Brukerregistrering!F109)</f>
        <v/>
      </c>
      <c r="C111" s="23" t="str">
        <f>IF(Brukerregistrering!H109="","",Brukerregistrering!H109)</f>
        <v/>
      </c>
      <c r="D111" s="120" t="str">
        <f>IF(Målinger!K111="","",(Målinger!K111-Målinger!$E111)*'Kostnader lønn, utstyr osv.'!$S$25*(-1))</f>
        <v/>
      </c>
      <c r="E111" s="120" t="str">
        <f>IF(AND(Målinger!L111="",Målinger!O111=""),"",(Målinger!L111+Målinger!O111-Målinger!F111)*'Kostnader lønn, utstyr osv.'!$S$20/60*(-1)*Målinger!$F$3)</f>
        <v/>
      </c>
      <c r="F111" s="121" t="str">
        <f>IF(Målinger!K111="","",('kjøring-støtteark'!E114-'kjøring-støtteark'!D114)*'Kostnader lønn, utstyr osv.'!$S$20/60*(-1)*Målinger!$F$3)</f>
        <v/>
      </c>
      <c r="G111" s="123" t="str">
        <f>IF(Målinger!N111="","",(Målinger!N111-Målinger!H111)*'Kostnader lønn, utstyr osv.'!$S$39*Målinger!$F$3*(-1))</f>
        <v/>
      </c>
      <c r="H111" s="122" t="str">
        <f>IF(Målinger!M111="","",(Målinger!M111-Målinger!G111)*'Kostnader lønn, utstyr osv.'!$S$34*(-1)*Målinger!$F$3)</f>
        <v/>
      </c>
      <c r="I111" s="120" t="str">
        <f>IF(Målinger!V111="","",(Målinger!V111-Målinger!$E111)*'Kostnader lønn, utstyr osv.'!$S$25*(-1))</f>
        <v/>
      </c>
      <c r="J111" s="120" t="str">
        <f>IF(AND(Målinger!W111="",Målinger!Z111=""),"",(Målinger!W111+Målinger!Z111-Målinger!F111)*'Kostnader lønn, utstyr osv.'!$S$20/60*(-1)*Målinger!$F$3)</f>
        <v/>
      </c>
      <c r="K111" s="121" t="str">
        <f>IF(Målinger!V111="","",('kjøring-støtteark'!F114-'kjøring-støtteark'!D114)*'Kostnader lønn, utstyr osv.'!$S$20/60*(-1)*Målinger!$F$3)</f>
        <v/>
      </c>
      <c r="L111" s="123" t="str">
        <f>IF(Målinger!Y111="","",(Målinger!Y111-Målinger!H111)*'Kostnader lønn, utstyr osv.'!$S$39*Målinger!$F$3*(-1))</f>
        <v/>
      </c>
      <c r="M111" s="122" t="str">
        <f>IF(Målinger!X111="","",(Målinger!X111-Målinger!G111)*'Kostnader lønn, utstyr osv.'!$S$34*(-1)*Målinger!$F$3)</f>
        <v/>
      </c>
      <c r="N111" s="120" t="str">
        <f>IF(Målinger!AG111="","",(Målinger!AG111-Målinger!$E111)*'Kostnader lønn, utstyr osv.'!$S$25*(-1))</f>
        <v/>
      </c>
      <c r="O111" s="120" t="str">
        <f>IF(AND(Målinger!AH111="",Målinger!AK111=""),"",(Målinger!AH111+Målinger!AK111-Målinger!F111)*'Kostnader lønn, utstyr osv.'!$S$20/60*(-1)*Målinger!$F$3)</f>
        <v/>
      </c>
      <c r="P111" s="121" t="str">
        <f>IF(Målinger!AG111="","",('kjøring-støtteark'!G114-'kjøring-støtteark'!D114)*'Kostnader lønn, utstyr osv.'!$S$20/60*(-1)*Målinger!$F$3)</f>
        <v/>
      </c>
      <c r="Q111" s="123" t="str">
        <f>IF(Målinger!AJ111="","",(Målinger!AJ111-Målinger!H111)*'Kostnader lønn, utstyr osv.'!$S$39*Målinger!$F$3*(-1))</f>
        <v/>
      </c>
      <c r="R111" s="122" t="str">
        <f>IF(Målinger!AI111="","",(Målinger!AI111-Målinger!G111)*'Kostnader lønn, utstyr osv.'!$S$34*(-1)*Målinger!$F$3)</f>
        <v/>
      </c>
      <c r="S111" s="120" t="str">
        <f>IF(Målinger!AR111="","",(Målinger!AR111-Målinger!$E111)*'Kostnader lønn, utstyr osv.'!$S$25*(-1))</f>
        <v/>
      </c>
      <c r="T111" s="120" t="str">
        <f>IF(AND(Målinger!AS111="",Målinger!AV111=""),"",(Målinger!AS111+Målinger!AV111-Målinger!F111)*'Kostnader lønn, utstyr osv.'!$S$20/60*(-1)*Målinger!$F$3)</f>
        <v/>
      </c>
      <c r="U111" s="121" t="str">
        <f>IF(Målinger!AR111="","",('kjøring-støtteark'!H114-'kjøring-støtteark'!D114)*'Kostnader lønn, utstyr osv.'!$S$20/60*(-1)*Målinger!$F$3)</f>
        <v/>
      </c>
      <c r="V111" s="123" t="str">
        <f>IF(Målinger!AU111="","",(Målinger!AU111-Målinger!H111)*'Kostnader lønn, utstyr osv.'!$S$39*Målinger!$F$3*(-1))</f>
        <v/>
      </c>
      <c r="W111" s="122" t="str">
        <f>IF(Målinger!AT111="","",(Målinger!AT111-Målinger!G111)*'Kostnader lønn, utstyr osv.'!$S$34*(-1)*Målinger!$F$3)</f>
        <v/>
      </c>
      <c r="X111" s="120"/>
      <c r="Y111" s="120"/>
      <c r="Z111" s="121"/>
      <c r="AA111" s="123"/>
      <c r="AB111" s="122"/>
      <c r="AC111" s="120"/>
      <c r="AD111" s="120"/>
      <c r="AE111" s="121"/>
      <c r="AF111" s="123"/>
      <c r="AG111" s="122"/>
      <c r="AH111" s="120"/>
      <c r="AI111" s="120"/>
      <c r="AJ111" s="121"/>
      <c r="AK111" s="123"/>
      <c r="AL111" s="122"/>
      <c r="AM111" s="120"/>
      <c r="AN111" s="120"/>
      <c r="AO111" s="121"/>
      <c r="AP111" s="123"/>
      <c r="AQ111" s="122"/>
      <c r="AR111" s="120"/>
      <c r="AS111" s="120"/>
      <c r="AT111" s="121"/>
      <c r="AU111" s="123"/>
      <c r="AV111" s="122"/>
      <c r="AW111" s="120"/>
      <c r="AX111" s="120"/>
      <c r="AY111" s="121"/>
      <c r="AZ111" s="123"/>
      <c r="BA111" s="122"/>
      <c r="BB111" s="120"/>
      <c r="BC111" s="120"/>
      <c r="BD111" s="121"/>
      <c r="BE111" s="123"/>
      <c r="BF111" s="122"/>
      <c r="BG111" s="120"/>
      <c r="BH111" s="120"/>
      <c r="BI111" s="121"/>
      <c r="BJ111" s="123"/>
      <c r="BK111" s="122"/>
      <c r="BL111" s="120"/>
      <c r="BM111" s="120"/>
      <c r="BN111" s="121"/>
      <c r="BO111" s="123"/>
      <c r="BP111" s="122"/>
      <c r="BQ111" s="120"/>
      <c r="BR111" s="120"/>
      <c r="BS111" s="121"/>
      <c r="BT111" s="123"/>
      <c r="BU111" s="122"/>
      <c r="BV111" s="120"/>
      <c r="BW111" s="120"/>
      <c r="BX111" s="121"/>
      <c r="BY111" s="123"/>
      <c r="BZ111" s="122"/>
      <c r="CA111" s="120"/>
      <c r="CB111" s="120"/>
      <c r="CC111" s="121"/>
      <c r="CD111" s="123"/>
      <c r="CE111" s="122"/>
      <c r="CF111" s="120"/>
      <c r="CG111" s="120"/>
      <c r="CH111" s="121"/>
      <c r="CI111" s="123"/>
      <c r="CJ111" s="122"/>
      <c r="CK111" s="120"/>
      <c r="CL111" s="120"/>
      <c r="CM111" s="121"/>
      <c r="CN111" s="123"/>
      <c r="CO111" s="122"/>
      <c r="CP111" s="120"/>
      <c r="CQ111" s="120"/>
      <c r="CR111" s="121"/>
      <c r="CS111" s="123"/>
      <c r="CT111" s="122"/>
      <c r="CU111" s="120"/>
      <c r="CV111" s="120"/>
      <c r="CW111" s="121"/>
      <c r="CX111" s="123"/>
      <c r="CY111" s="122"/>
      <c r="CZ111" s="120"/>
      <c r="DA111" s="120"/>
      <c r="DB111" s="121"/>
      <c r="DC111" s="123"/>
      <c r="DD111" s="122"/>
      <c r="DE111" s="120"/>
      <c r="DF111" s="120"/>
      <c r="DG111" s="121"/>
      <c r="DH111" s="123"/>
      <c r="DI111" s="122"/>
      <c r="DJ111" s="120"/>
      <c r="DK111" s="120"/>
      <c r="DL111" s="121"/>
      <c r="DM111" s="123"/>
      <c r="DN111" s="122"/>
      <c r="DO111" s="120"/>
      <c r="DP111" s="120"/>
      <c r="DQ111" s="121"/>
      <c r="DR111" s="123"/>
      <c r="DS111" s="122"/>
      <c r="DT111" s="115">
        <f t="shared" si="1"/>
        <v>0</v>
      </c>
    </row>
    <row r="112" spans="1:124">
      <c r="A112" s="36" t="str">
        <f>IF(Brukerregistrering!C110="","",Brukerregistrering!C110)</f>
        <v/>
      </c>
      <c r="B112" s="22" t="str">
        <f>IF(Brukerregistrering!F110="","",Brukerregistrering!F110)</f>
        <v/>
      </c>
      <c r="C112" s="23" t="str">
        <f>IF(Brukerregistrering!H110="","",Brukerregistrering!H110)</f>
        <v/>
      </c>
      <c r="D112" s="120" t="str">
        <f>IF(Målinger!K112="","",(Målinger!K112-Målinger!$E112)*'Kostnader lønn, utstyr osv.'!$S$25*(-1))</f>
        <v/>
      </c>
      <c r="E112" s="120" t="str">
        <f>IF(AND(Målinger!L112="",Målinger!O112=""),"",(Målinger!L112+Målinger!O112-Målinger!F112)*'Kostnader lønn, utstyr osv.'!$S$20/60*(-1)*Målinger!$F$3)</f>
        <v/>
      </c>
      <c r="F112" s="121" t="str">
        <f>IF(Målinger!K112="","",('kjøring-støtteark'!E115-'kjøring-støtteark'!D115)*'Kostnader lønn, utstyr osv.'!$S$20/60*(-1)*Målinger!$F$3)</f>
        <v/>
      </c>
      <c r="G112" s="123" t="str">
        <f>IF(Målinger!N112="","",(Målinger!N112-Målinger!H112)*'Kostnader lønn, utstyr osv.'!$S$39*Målinger!$F$3*(-1))</f>
        <v/>
      </c>
      <c r="H112" s="122" t="str">
        <f>IF(Målinger!M112="","",(Målinger!M112-Målinger!G112)*'Kostnader lønn, utstyr osv.'!$S$34*(-1)*Målinger!$F$3)</f>
        <v/>
      </c>
      <c r="I112" s="120" t="str">
        <f>IF(Målinger!V112="","",(Målinger!V112-Målinger!$E112)*'Kostnader lønn, utstyr osv.'!$S$25*(-1))</f>
        <v/>
      </c>
      <c r="J112" s="120" t="str">
        <f>IF(AND(Målinger!W112="",Målinger!Z112=""),"",(Målinger!W112+Målinger!Z112-Målinger!F112)*'Kostnader lønn, utstyr osv.'!$S$20/60*(-1)*Målinger!$F$3)</f>
        <v/>
      </c>
      <c r="K112" s="121" t="str">
        <f>IF(Målinger!V112="","",('kjøring-støtteark'!F115-'kjøring-støtteark'!D115)*'Kostnader lønn, utstyr osv.'!$S$20/60*(-1)*Målinger!$F$3)</f>
        <v/>
      </c>
      <c r="L112" s="123" t="str">
        <f>IF(Målinger!Y112="","",(Målinger!Y112-Målinger!H112)*'Kostnader lønn, utstyr osv.'!$S$39*Målinger!$F$3*(-1))</f>
        <v/>
      </c>
      <c r="M112" s="122" t="str">
        <f>IF(Målinger!X112="","",(Målinger!X112-Målinger!G112)*'Kostnader lønn, utstyr osv.'!$S$34*(-1)*Målinger!$F$3)</f>
        <v/>
      </c>
      <c r="N112" s="120" t="str">
        <f>IF(Målinger!AG112="","",(Målinger!AG112-Målinger!$E112)*'Kostnader lønn, utstyr osv.'!$S$25*(-1))</f>
        <v/>
      </c>
      <c r="O112" s="120" t="str">
        <f>IF(AND(Målinger!AH112="",Målinger!AK112=""),"",(Målinger!AH112+Målinger!AK112-Målinger!F112)*'Kostnader lønn, utstyr osv.'!$S$20/60*(-1)*Målinger!$F$3)</f>
        <v/>
      </c>
      <c r="P112" s="121" t="str">
        <f>IF(Målinger!AG112="","",('kjøring-støtteark'!G115-'kjøring-støtteark'!D115)*'Kostnader lønn, utstyr osv.'!$S$20/60*(-1)*Målinger!$F$3)</f>
        <v/>
      </c>
      <c r="Q112" s="123" t="str">
        <f>IF(Målinger!AJ112="","",(Målinger!AJ112-Målinger!H112)*'Kostnader lønn, utstyr osv.'!$S$39*Målinger!$F$3*(-1))</f>
        <v/>
      </c>
      <c r="R112" s="122" t="str">
        <f>IF(Målinger!AI112="","",(Målinger!AI112-Målinger!G112)*'Kostnader lønn, utstyr osv.'!$S$34*(-1)*Målinger!$F$3)</f>
        <v/>
      </c>
      <c r="S112" s="120" t="str">
        <f>IF(Målinger!AR112="","",(Målinger!AR112-Målinger!$E112)*'Kostnader lønn, utstyr osv.'!$S$25*(-1))</f>
        <v/>
      </c>
      <c r="T112" s="120" t="str">
        <f>IF(AND(Målinger!AS112="",Målinger!AV112=""),"",(Målinger!AS112+Målinger!AV112-Målinger!F112)*'Kostnader lønn, utstyr osv.'!$S$20/60*(-1)*Målinger!$F$3)</f>
        <v/>
      </c>
      <c r="U112" s="121" t="str">
        <f>IF(Målinger!AR112="","",('kjøring-støtteark'!H115-'kjøring-støtteark'!D115)*'Kostnader lønn, utstyr osv.'!$S$20/60*(-1)*Målinger!$F$3)</f>
        <v/>
      </c>
      <c r="V112" s="123" t="str">
        <f>IF(Målinger!AU112="","",(Målinger!AU112-Målinger!H112)*'Kostnader lønn, utstyr osv.'!$S$39*Målinger!$F$3*(-1))</f>
        <v/>
      </c>
      <c r="W112" s="122" t="str">
        <f>IF(Målinger!AT112="","",(Målinger!AT112-Målinger!G112)*'Kostnader lønn, utstyr osv.'!$S$34*(-1)*Målinger!$F$3)</f>
        <v/>
      </c>
      <c r="X112" s="120"/>
      <c r="Y112" s="120"/>
      <c r="Z112" s="121"/>
      <c r="AA112" s="123"/>
      <c r="AB112" s="122"/>
      <c r="AC112" s="120"/>
      <c r="AD112" s="120"/>
      <c r="AE112" s="121"/>
      <c r="AF112" s="123"/>
      <c r="AG112" s="122"/>
      <c r="AH112" s="120"/>
      <c r="AI112" s="120"/>
      <c r="AJ112" s="121"/>
      <c r="AK112" s="123"/>
      <c r="AL112" s="122"/>
      <c r="AM112" s="120"/>
      <c r="AN112" s="120"/>
      <c r="AO112" s="121"/>
      <c r="AP112" s="123"/>
      <c r="AQ112" s="122"/>
      <c r="AR112" s="120"/>
      <c r="AS112" s="120"/>
      <c r="AT112" s="121"/>
      <c r="AU112" s="123"/>
      <c r="AV112" s="122"/>
      <c r="AW112" s="120"/>
      <c r="AX112" s="120"/>
      <c r="AY112" s="121"/>
      <c r="AZ112" s="123"/>
      <c r="BA112" s="122"/>
      <c r="BB112" s="120"/>
      <c r="BC112" s="120"/>
      <c r="BD112" s="121"/>
      <c r="BE112" s="123"/>
      <c r="BF112" s="122"/>
      <c r="BG112" s="120"/>
      <c r="BH112" s="120"/>
      <c r="BI112" s="121"/>
      <c r="BJ112" s="123"/>
      <c r="BK112" s="122"/>
      <c r="BL112" s="120"/>
      <c r="BM112" s="120"/>
      <c r="BN112" s="121"/>
      <c r="BO112" s="123"/>
      <c r="BP112" s="122"/>
      <c r="BQ112" s="120"/>
      <c r="BR112" s="120"/>
      <c r="BS112" s="121"/>
      <c r="BT112" s="123"/>
      <c r="BU112" s="122"/>
      <c r="BV112" s="120"/>
      <c r="BW112" s="120"/>
      <c r="BX112" s="121"/>
      <c r="BY112" s="123"/>
      <c r="BZ112" s="122"/>
      <c r="CA112" s="120"/>
      <c r="CB112" s="120"/>
      <c r="CC112" s="121"/>
      <c r="CD112" s="123"/>
      <c r="CE112" s="122"/>
      <c r="CF112" s="120"/>
      <c r="CG112" s="120"/>
      <c r="CH112" s="121"/>
      <c r="CI112" s="123"/>
      <c r="CJ112" s="122"/>
      <c r="CK112" s="120"/>
      <c r="CL112" s="120"/>
      <c r="CM112" s="121"/>
      <c r="CN112" s="123"/>
      <c r="CO112" s="122"/>
      <c r="CP112" s="120"/>
      <c r="CQ112" s="120"/>
      <c r="CR112" s="121"/>
      <c r="CS112" s="123"/>
      <c r="CT112" s="122"/>
      <c r="CU112" s="120"/>
      <c r="CV112" s="120"/>
      <c r="CW112" s="121"/>
      <c r="CX112" s="123"/>
      <c r="CY112" s="122"/>
      <c r="CZ112" s="120"/>
      <c r="DA112" s="120"/>
      <c r="DB112" s="121"/>
      <c r="DC112" s="123"/>
      <c r="DD112" s="122"/>
      <c r="DE112" s="120"/>
      <c r="DF112" s="120"/>
      <c r="DG112" s="121"/>
      <c r="DH112" s="123"/>
      <c r="DI112" s="122"/>
      <c r="DJ112" s="120"/>
      <c r="DK112" s="120"/>
      <c r="DL112" s="121"/>
      <c r="DM112" s="123"/>
      <c r="DN112" s="122"/>
      <c r="DO112" s="120"/>
      <c r="DP112" s="120"/>
      <c r="DQ112" s="121"/>
      <c r="DR112" s="123"/>
      <c r="DS112" s="122"/>
      <c r="DT112" s="115">
        <f t="shared" si="1"/>
        <v>0</v>
      </c>
    </row>
    <row r="113" spans="1:124">
      <c r="A113" s="36" t="str">
        <f>IF(Brukerregistrering!C111="","",Brukerregistrering!C111)</f>
        <v/>
      </c>
      <c r="B113" s="22" t="str">
        <f>IF(Brukerregistrering!F111="","",Brukerregistrering!F111)</f>
        <v/>
      </c>
      <c r="C113" s="23" t="str">
        <f>IF(Brukerregistrering!H111="","",Brukerregistrering!H111)</f>
        <v/>
      </c>
      <c r="D113" s="120" t="str">
        <f>IF(Målinger!K113="","",(Målinger!K113-Målinger!$E113)*'Kostnader lønn, utstyr osv.'!$S$25*(-1))</f>
        <v/>
      </c>
      <c r="E113" s="120" t="str">
        <f>IF(AND(Målinger!L113="",Målinger!O113=""),"",(Målinger!L113+Målinger!O113-Målinger!F113)*'Kostnader lønn, utstyr osv.'!$S$20/60*(-1)*Målinger!$F$3)</f>
        <v/>
      </c>
      <c r="F113" s="121" t="str">
        <f>IF(Målinger!K113="","",('kjøring-støtteark'!E116-'kjøring-støtteark'!D116)*'Kostnader lønn, utstyr osv.'!$S$20/60*(-1)*Målinger!$F$3)</f>
        <v/>
      </c>
      <c r="G113" s="123" t="str">
        <f>IF(Målinger!N113="","",(Målinger!N113-Målinger!H113)*'Kostnader lønn, utstyr osv.'!$S$39*Målinger!$F$3*(-1))</f>
        <v/>
      </c>
      <c r="H113" s="122" t="str">
        <f>IF(Målinger!M113="","",(Målinger!M113-Målinger!G113)*'Kostnader lønn, utstyr osv.'!$S$34*(-1)*Målinger!$F$3)</f>
        <v/>
      </c>
      <c r="I113" s="120" t="str">
        <f>IF(Målinger!V113="","",(Målinger!V113-Målinger!$E113)*'Kostnader lønn, utstyr osv.'!$S$25*(-1))</f>
        <v/>
      </c>
      <c r="J113" s="120" t="str">
        <f>IF(AND(Målinger!W113="",Målinger!Z113=""),"",(Målinger!W113+Målinger!Z113-Målinger!F113)*'Kostnader lønn, utstyr osv.'!$S$20/60*(-1)*Målinger!$F$3)</f>
        <v/>
      </c>
      <c r="K113" s="121" t="str">
        <f>IF(Målinger!V113="","",('kjøring-støtteark'!F116-'kjøring-støtteark'!D116)*'Kostnader lønn, utstyr osv.'!$S$20/60*(-1)*Målinger!$F$3)</f>
        <v/>
      </c>
      <c r="L113" s="123" t="str">
        <f>IF(Målinger!Y113="","",(Målinger!Y113-Målinger!H113)*'Kostnader lønn, utstyr osv.'!$S$39*Målinger!$F$3*(-1))</f>
        <v/>
      </c>
      <c r="M113" s="122" t="str">
        <f>IF(Målinger!X113="","",(Målinger!X113-Målinger!G113)*'Kostnader lønn, utstyr osv.'!$S$34*(-1)*Målinger!$F$3)</f>
        <v/>
      </c>
      <c r="N113" s="120" t="str">
        <f>IF(Målinger!AG113="","",(Målinger!AG113-Målinger!$E113)*'Kostnader lønn, utstyr osv.'!$S$25*(-1))</f>
        <v/>
      </c>
      <c r="O113" s="120" t="str">
        <f>IF(AND(Målinger!AH113="",Målinger!AK113=""),"",(Målinger!AH113+Målinger!AK113-Målinger!F113)*'Kostnader lønn, utstyr osv.'!$S$20/60*(-1)*Målinger!$F$3)</f>
        <v/>
      </c>
      <c r="P113" s="121" t="str">
        <f>IF(Målinger!AG113="","",('kjøring-støtteark'!G116-'kjøring-støtteark'!D116)*'Kostnader lønn, utstyr osv.'!$S$20/60*(-1)*Målinger!$F$3)</f>
        <v/>
      </c>
      <c r="Q113" s="123" t="str">
        <f>IF(Målinger!AJ113="","",(Målinger!AJ113-Målinger!H113)*'Kostnader lønn, utstyr osv.'!$S$39*Målinger!$F$3*(-1))</f>
        <v/>
      </c>
      <c r="R113" s="122" t="str">
        <f>IF(Målinger!AI113="","",(Målinger!AI113-Målinger!G113)*'Kostnader lønn, utstyr osv.'!$S$34*(-1)*Målinger!$F$3)</f>
        <v/>
      </c>
      <c r="S113" s="120" t="str">
        <f>IF(Målinger!AR113="","",(Målinger!AR113-Målinger!$E113)*'Kostnader lønn, utstyr osv.'!$S$25*(-1))</f>
        <v/>
      </c>
      <c r="T113" s="120" t="str">
        <f>IF(AND(Målinger!AS113="",Målinger!AV113=""),"",(Målinger!AS113+Målinger!AV113-Målinger!F113)*'Kostnader lønn, utstyr osv.'!$S$20/60*(-1)*Målinger!$F$3)</f>
        <v/>
      </c>
      <c r="U113" s="121" t="str">
        <f>IF(Målinger!AR113="","",('kjøring-støtteark'!H116-'kjøring-støtteark'!D116)*'Kostnader lønn, utstyr osv.'!$S$20/60*(-1)*Målinger!$F$3)</f>
        <v/>
      </c>
      <c r="V113" s="123" t="str">
        <f>IF(Målinger!AU113="","",(Målinger!AU113-Målinger!H113)*'Kostnader lønn, utstyr osv.'!$S$39*Målinger!$F$3*(-1))</f>
        <v/>
      </c>
      <c r="W113" s="122" t="str">
        <f>IF(Målinger!AT113="","",(Målinger!AT113-Målinger!G113)*'Kostnader lønn, utstyr osv.'!$S$34*(-1)*Målinger!$F$3)</f>
        <v/>
      </c>
      <c r="X113" s="120"/>
      <c r="Y113" s="120"/>
      <c r="Z113" s="121"/>
      <c r="AA113" s="123"/>
      <c r="AB113" s="122"/>
      <c r="AC113" s="120"/>
      <c r="AD113" s="120"/>
      <c r="AE113" s="121"/>
      <c r="AF113" s="123"/>
      <c r="AG113" s="122"/>
      <c r="AH113" s="120"/>
      <c r="AI113" s="120"/>
      <c r="AJ113" s="121"/>
      <c r="AK113" s="123"/>
      <c r="AL113" s="122"/>
      <c r="AM113" s="120"/>
      <c r="AN113" s="120"/>
      <c r="AO113" s="121"/>
      <c r="AP113" s="123"/>
      <c r="AQ113" s="122"/>
      <c r="AR113" s="120"/>
      <c r="AS113" s="120"/>
      <c r="AT113" s="121"/>
      <c r="AU113" s="123"/>
      <c r="AV113" s="122"/>
      <c r="AW113" s="120"/>
      <c r="AX113" s="120"/>
      <c r="AY113" s="121"/>
      <c r="AZ113" s="123"/>
      <c r="BA113" s="122"/>
      <c r="BB113" s="120"/>
      <c r="BC113" s="120"/>
      <c r="BD113" s="121"/>
      <c r="BE113" s="123"/>
      <c r="BF113" s="122"/>
      <c r="BG113" s="120"/>
      <c r="BH113" s="120"/>
      <c r="BI113" s="121"/>
      <c r="BJ113" s="123"/>
      <c r="BK113" s="122"/>
      <c r="BL113" s="120"/>
      <c r="BM113" s="120"/>
      <c r="BN113" s="121"/>
      <c r="BO113" s="123"/>
      <c r="BP113" s="122"/>
      <c r="BQ113" s="120"/>
      <c r="BR113" s="120"/>
      <c r="BS113" s="121"/>
      <c r="BT113" s="123"/>
      <c r="BU113" s="122"/>
      <c r="BV113" s="120"/>
      <c r="BW113" s="120"/>
      <c r="BX113" s="121"/>
      <c r="BY113" s="123"/>
      <c r="BZ113" s="122"/>
      <c r="CA113" s="120"/>
      <c r="CB113" s="120"/>
      <c r="CC113" s="121"/>
      <c r="CD113" s="123"/>
      <c r="CE113" s="122"/>
      <c r="CF113" s="120"/>
      <c r="CG113" s="120"/>
      <c r="CH113" s="121"/>
      <c r="CI113" s="123"/>
      <c r="CJ113" s="122"/>
      <c r="CK113" s="120"/>
      <c r="CL113" s="120"/>
      <c r="CM113" s="121"/>
      <c r="CN113" s="123"/>
      <c r="CO113" s="122"/>
      <c r="CP113" s="120"/>
      <c r="CQ113" s="120"/>
      <c r="CR113" s="121"/>
      <c r="CS113" s="123"/>
      <c r="CT113" s="122"/>
      <c r="CU113" s="120"/>
      <c r="CV113" s="120"/>
      <c r="CW113" s="121"/>
      <c r="CX113" s="123"/>
      <c r="CY113" s="122"/>
      <c r="CZ113" s="120"/>
      <c r="DA113" s="120"/>
      <c r="DB113" s="121"/>
      <c r="DC113" s="123"/>
      <c r="DD113" s="122"/>
      <c r="DE113" s="120"/>
      <c r="DF113" s="120"/>
      <c r="DG113" s="121"/>
      <c r="DH113" s="123"/>
      <c r="DI113" s="122"/>
      <c r="DJ113" s="120"/>
      <c r="DK113" s="120"/>
      <c r="DL113" s="121"/>
      <c r="DM113" s="123"/>
      <c r="DN113" s="122"/>
      <c r="DO113" s="120"/>
      <c r="DP113" s="120"/>
      <c r="DQ113" s="121"/>
      <c r="DR113" s="123"/>
      <c r="DS113" s="122"/>
      <c r="DT113" s="115">
        <f t="shared" si="1"/>
        <v>0</v>
      </c>
    </row>
    <row r="114" spans="1:124">
      <c r="A114" s="36" t="str">
        <f>IF(Brukerregistrering!C112="","",Brukerregistrering!C112)</f>
        <v/>
      </c>
      <c r="B114" s="22" t="str">
        <f>IF(Brukerregistrering!F112="","",Brukerregistrering!F112)</f>
        <v/>
      </c>
      <c r="C114" s="23" t="str">
        <f>IF(Brukerregistrering!H112="","",Brukerregistrering!H112)</f>
        <v/>
      </c>
      <c r="D114" s="120" t="str">
        <f>IF(Målinger!K114="","",(Målinger!K114-Målinger!$E114)*'Kostnader lønn, utstyr osv.'!$S$25*(-1))</f>
        <v/>
      </c>
      <c r="E114" s="120" t="str">
        <f>IF(AND(Målinger!L114="",Målinger!O114=""),"",(Målinger!L114+Målinger!O114-Målinger!F114)*'Kostnader lønn, utstyr osv.'!$S$20/60*(-1)*Målinger!$F$3)</f>
        <v/>
      </c>
      <c r="F114" s="121" t="str">
        <f>IF(Målinger!K114="","",('kjøring-støtteark'!E117-'kjøring-støtteark'!D117)*'Kostnader lønn, utstyr osv.'!$S$20/60*(-1)*Målinger!$F$3)</f>
        <v/>
      </c>
      <c r="G114" s="123" t="str">
        <f>IF(Målinger!N114="","",(Målinger!N114-Målinger!H114)*'Kostnader lønn, utstyr osv.'!$S$39*Målinger!$F$3*(-1))</f>
        <v/>
      </c>
      <c r="H114" s="122" t="str">
        <f>IF(Målinger!M114="","",(Målinger!M114-Målinger!G114)*'Kostnader lønn, utstyr osv.'!$S$34*(-1)*Målinger!$F$3)</f>
        <v/>
      </c>
      <c r="I114" s="120" t="str">
        <f>IF(Målinger!V114="","",(Målinger!V114-Målinger!$E114)*'Kostnader lønn, utstyr osv.'!$S$25*(-1))</f>
        <v/>
      </c>
      <c r="J114" s="120" t="str">
        <f>IF(AND(Målinger!W114="",Målinger!Z114=""),"",(Målinger!W114+Målinger!Z114-Målinger!F114)*'Kostnader lønn, utstyr osv.'!$S$20/60*(-1)*Målinger!$F$3)</f>
        <v/>
      </c>
      <c r="K114" s="121" t="str">
        <f>IF(Målinger!V114="","",('kjøring-støtteark'!F117-'kjøring-støtteark'!D117)*'Kostnader lønn, utstyr osv.'!$S$20/60*(-1)*Målinger!$F$3)</f>
        <v/>
      </c>
      <c r="L114" s="123" t="str">
        <f>IF(Målinger!Y114="","",(Målinger!Y114-Målinger!H114)*'Kostnader lønn, utstyr osv.'!$S$39*Målinger!$F$3*(-1))</f>
        <v/>
      </c>
      <c r="M114" s="122" t="str">
        <f>IF(Målinger!X114="","",(Målinger!X114-Målinger!G114)*'Kostnader lønn, utstyr osv.'!$S$34*(-1)*Målinger!$F$3)</f>
        <v/>
      </c>
      <c r="N114" s="120" t="str">
        <f>IF(Målinger!AG114="","",(Målinger!AG114-Målinger!$E114)*'Kostnader lønn, utstyr osv.'!$S$25*(-1))</f>
        <v/>
      </c>
      <c r="O114" s="120" t="str">
        <f>IF(AND(Målinger!AH114="",Målinger!AK114=""),"",(Målinger!AH114+Målinger!AK114-Målinger!F114)*'Kostnader lønn, utstyr osv.'!$S$20/60*(-1)*Målinger!$F$3)</f>
        <v/>
      </c>
      <c r="P114" s="121" t="str">
        <f>IF(Målinger!AG114="","",('kjøring-støtteark'!G117-'kjøring-støtteark'!D117)*'Kostnader lønn, utstyr osv.'!$S$20/60*(-1)*Målinger!$F$3)</f>
        <v/>
      </c>
      <c r="Q114" s="123" t="str">
        <f>IF(Målinger!AJ114="","",(Målinger!AJ114-Målinger!H114)*'Kostnader lønn, utstyr osv.'!$S$39*Målinger!$F$3*(-1))</f>
        <v/>
      </c>
      <c r="R114" s="122" t="str">
        <f>IF(Målinger!AI114="","",(Målinger!AI114-Målinger!G114)*'Kostnader lønn, utstyr osv.'!$S$34*(-1)*Målinger!$F$3)</f>
        <v/>
      </c>
      <c r="S114" s="120" t="str">
        <f>IF(Målinger!AR114="","",(Målinger!AR114-Målinger!$E114)*'Kostnader lønn, utstyr osv.'!$S$25*(-1))</f>
        <v/>
      </c>
      <c r="T114" s="120" t="str">
        <f>IF(AND(Målinger!AS114="",Målinger!AV114=""),"",(Målinger!AS114+Målinger!AV114-Målinger!F114)*'Kostnader lønn, utstyr osv.'!$S$20/60*(-1)*Målinger!$F$3)</f>
        <v/>
      </c>
      <c r="U114" s="121" t="str">
        <f>IF(Målinger!AR114="","",('kjøring-støtteark'!H117-'kjøring-støtteark'!D117)*'Kostnader lønn, utstyr osv.'!$S$20/60*(-1)*Målinger!$F$3)</f>
        <v/>
      </c>
      <c r="V114" s="123" t="str">
        <f>IF(Målinger!AU114="","",(Målinger!AU114-Målinger!H114)*'Kostnader lønn, utstyr osv.'!$S$39*Målinger!$F$3*(-1))</f>
        <v/>
      </c>
      <c r="W114" s="122" t="str">
        <f>IF(Målinger!AT114="","",(Målinger!AT114-Målinger!G114)*'Kostnader lønn, utstyr osv.'!$S$34*(-1)*Målinger!$F$3)</f>
        <v/>
      </c>
      <c r="X114" s="120"/>
      <c r="Y114" s="120"/>
      <c r="Z114" s="121"/>
      <c r="AA114" s="123"/>
      <c r="AB114" s="122"/>
      <c r="AC114" s="120"/>
      <c r="AD114" s="120"/>
      <c r="AE114" s="121"/>
      <c r="AF114" s="123"/>
      <c r="AG114" s="122"/>
      <c r="AH114" s="120"/>
      <c r="AI114" s="120"/>
      <c r="AJ114" s="121"/>
      <c r="AK114" s="123"/>
      <c r="AL114" s="122"/>
      <c r="AM114" s="120"/>
      <c r="AN114" s="120"/>
      <c r="AO114" s="121"/>
      <c r="AP114" s="123"/>
      <c r="AQ114" s="122"/>
      <c r="AR114" s="120"/>
      <c r="AS114" s="120"/>
      <c r="AT114" s="121"/>
      <c r="AU114" s="123"/>
      <c r="AV114" s="122"/>
      <c r="AW114" s="120"/>
      <c r="AX114" s="120"/>
      <c r="AY114" s="121"/>
      <c r="AZ114" s="123"/>
      <c r="BA114" s="122"/>
      <c r="BB114" s="120"/>
      <c r="BC114" s="120"/>
      <c r="BD114" s="121"/>
      <c r="BE114" s="123"/>
      <c r="BF114" s="122"/>
      <c r="BG114" s="120"/>
      <c r="BH114" s="120"/>
      <c r="BI114" s="121"/>
      <c r="BJ114" s="123"/>
      <c r="BK114" s="122"/>
      <c r="BL114" s="120"/>
      <c r="BM114" s="120"/>
      <c r="BN114" s="121"/>
      <c r="BO114" s="123"/>
      <c r="BP114" s="122"/>
      <c r="BQ114" s="120"/>
      <c r="BR114" s="120"/>
      <c r="BS114" s="121"/>
      <c r="BT114" s="123"/>
      <c r="BU114" s="122"/>
      <c r="BV114" s="120"/>
      <c r="BW114" s="120"/>
      <c r="BX114" s="121"/>
      <c r="BY114" s="123"/>
      <c r="BZ114" s="122"/>
      <c r="CA114" s="120"/>
      <c r="CB114" s="120"/>
      <c r="CC114" s="121"/>
      <c r="CD114" s="123"/>
      <c r="CE114" s="122"/>
      <c r="CF114" s="120"/>
      <c r="CG114" s="120"/>
      <c r="CH114" s="121"/>
      <c r="CI114" s="123"/>
      <c r="CJ114" s="122"/>
      <c r="CK114" s="120"/>
      <c r="CL114" s="120"/>
      <c r="CM114" s="121"/>
      <c r="CN114" s="123"/>
      <c r="CO114" s="122"/>
      <c r="CP114" s="120"/>
      <c r="CQ114" s="120"/>
      <c r="CR114" s="121"/>
      <c r="CS114" s="123"/>
      <c r="CT114" s="122"/>
      <c r="CU114" s="120"/>
      <c r="CV114" s="120"/>
      <c r="CW114" s="121"/>
      <c r="CX114" s="123"/>
      <c r="CY114" s="122"/>
      <c r="CZ114" s="120"/>
      <c r="DA114" s="120"/>
      <c r="DB114" s="121"/>
      <c r="DC114" s="123"/>
      <c r="DD114" s="122"/>
      <c r="DE114" s="120"/>
      <c r="DF114" s="120"/>
      <c r="DG114" s="121"/>
      <c r="DH114" s="123"/>
      <c r="DI114" s="122"/>
      <c r="DJ114" s="120"/>
      <c r="DK114" s="120"/>
      <c r="DL114" s="121"/>
      <c r="DM114" s="123"/>
      <c r="DN114" s="122"/>
      <c r="DO114" s="120"/>
      <c r="DP114" s="120"/>
      <c r="DQ114" s="121"/>
      <c r="DR114" s="123"/>
      <c r="DS114" s="122"/>
      <c r="DT114" s="115">
        <f t="shared" si="1"/>
        <v>0</v>
      </c>
    </row>
    <row r="115" spans="1:124">
      <c r="A115" s="36" t="str">
        <f>IF(Brukerregistrering!C113="","",Brukerregistrering!C113)</f>
        <v/>
      </c>
      <c r="B115" s="22" t="str">
        <f>IF(Brukerregistrering!F113="","",Brukerregistrering!F113)</f>
        <v/>
      </c>
      <c r="C115" s="23" t="str">
        <f>IF(Brukerregistrering!H113="","",Brukerregistrering!H113)</f>
        <v/>
      </c>
      <c r="D115" s="120" t="str">
        <f>IF(Målinger!K115="","",(Målinger!K115-Målinger!$E115)*'Kostnader lønn, utstyr osv.'!$S$25*(-1))</f>
        <v/>
      </c>
      <c r="E115" s="120" t="str">
        <f>IF(AND(Målinger!L115="",Målinger!O115=""),"",(Målinger!L115+Målinger!O115-Målinger!F115)*'Kostnader lønn, utstyr osv.'!$S$20/60*(-1)*Målinger!$F$3)</f>
        <v/>
      </c>
      <c r="F115" s="121" t="str">
        <f>IF(Målinger!K115="","",('kjøring-støtteark'!E118-'kjøring-støtteark'!D118)*'Kostnader lønn, utstyr osv.'!$S$20/60*(-1)*Målinger!$F$3)</f>
        <v/>
      </c>
      <c r="G115" s="123" t="str">
        <f>IF(Målinger!N115="","",(Målinger!N115-Målinger!H115)*'Kostnader lønn, utstyr osv.'!$S$39*Målinger!$F$3*(-1))</f>
        <v/>
      </c>
      <c r="H115" s="122" t="str">
        <f>IF(Målinger!M115="","",(Målinger!M115-Målinger!G115)*'Kostnader lønn, utstyr osv.'!$S$34*(-1)*Målinger!$F$3)</f>
        <v/>
      </c>
      <c r="I115" s="120" t="str">
        <f>IF(Målinger!V115="","",(Målinger!V115-Målinger!$E115)*'Kostnader lønn, utstyr osv.'!$S$25*(-1))</f>
        <v/>
      </c>
      <c r="J115" s="120" t="str">
        <f>IF(AND(Målinger!W115="",Målinger!Z115=""),"",(Målinger!W115+Målinger!Z115-Målinger!F115)*'Kostnader lønn, utstyr osv.'!$S$20/60*(-1)*Målinger!$F$3)</f>
        <v/>
      </c>
      <c r="K115" s="121" t="str">
        <f>IF(Målinger!V115="","",('kjøring-støtteark'!F118-'kjøring-støtteark'!D118)*'Kostnader lønn, utstyr osv.'!$S$20/60*(-1)*Målinger!$F$3)</f>
        <v/>
      </c>
      <c r="L115" s="123" t="str">
        <f>IF(Målinger!Y115="","",(Målinger!Y115-Målinger!H115)*'Kostnader lønn, utstyr osv.'!$S$39*Målinger!$F$3*(-1))</f>
        <v/>
      </c>
      <c r="M115" s="122" t="str">
        <f>IF(Målinger!X115="","",(Målinger!X115-Målinger!G115)*'Kostnader lønn, utstyr osv.'!$S$34*(-1)*Målinger!$F$3)</f>
        <v/>
      </c>
      <c r="N115" s="120" t="str">
        <f>IF(Målinger!AG115="","",(Målinger!AG115-Målinger!$E115)*'Kostnader lønn, utstyr osv.'!$S$25*(-1))</f>
        <v/>
      </c>
      <c r="O115" s="120" t="str">
        <f>IF(AND(Målinger!AH115="",Målinger!AK115=""),"",(Målinger!AH115+Målinger!AK115-Målinger!F115)*'Kostnader lønn, utstyr osv.'!$S$20/60*(-1)*Målinger!$F$3)</f>
        <v/>
      </c>
      <c r="P115" s="121" t="str">
        <f>IF(Målinger!AG115="","",('kjøring-støtteark'!G118-'kjøring-støtteark'!D118)*'Kostnader lønn, utstyr osv.'!$S$20/60*(-1)*Målinger!$F$3)</f>
        <v/>
      </c>
      <c r="Q115" s="123" t="str">
        <f>IF(Målinger!AJ115="","",(Målinger!AJ115-Målinger!H115)*'Kostnader lønn, utstyr osv.'!$S$39*Målinger!$F$3*(-1))</f>
        <v/>
      </c>
      <c r="R115" s="122" t="str">
        <f>IF(Målinger!AI115="","",(Målinger!AI115-Målinger!G115)*'Kostnader lønn, utstyr osv.'!$S$34*(-1)*Målinger!$F$3)</f>
        <v/>
      </c>
      <c r="S115" s="120" t="str">
        <f>IF(Målinger!AR115="","",(Målinger!AR115-Målinger!$E115)*'Kostnader lønn, utstyr osv.'!$S$25*(-1))</f>
        <v/>
      </c>
      <c r="T115" s="120" t="str">
        <f>IF(AND(Målinger!AS115="",Målinger!AV115=""),"",(Målinger!AS115+Målinger!AV115-Målinger!F115)*'Kostnader lønn, utstyr osv.'!$S$20/60*(-1)*Målinger!$F$3)</f>
        <v/>
      </c>
      <c r="U115" s="121" t="str">
        <f>IF(Målinger!AR115="","",('kjøring-støtteark'!H118-'kjøring-støtteark'!D118)*'Kostnader lønn, utstyr osv.'!$S$20/60*(-1)*Målinger!$F$3)</f>
        <v/>
      </c>
      <c r="V115" s="123" t="str">
        <f>IF(Målinger!AU115="","",(Målinger!AU115-Målinger!H115)*'Kostnader lønn, utstyr osv.'!$S$39*Målinger!$F$3*(-1))</f>
        <v/>
      </c>
      <c r="W115" s="122" t="str">
        <f>IF(Målinger!AT115="","",(Målinger!AT115-Målinger!G115)*'Kostnader lønn, utstyr osv.'!$S$34*(-1)*Målinger!$F$3)</f>
        <v/>
      </c>
      <c r="X115" s="120"/>
      <c r="Y115" s="120"/>
      <c r="Z115" s="121"/>
      <c r="AA115" s="123"/>
      <c r="AB115" s="122"/>
      <c r="AC115" s="120"/>
      <c r="AD115" s="120"/>
      <c r="AE115" s="121"/>
      <c r="AF115" s="123"/>
      <c r="AG115" s="122"/>
      <c r="AH115" s="120"/>
      <c r="AI115" s="120"/>
      <c r="AJ115" s="121"/>
      <c r="AK115" s="123"/>
      <c r="AL115" s="122"/>
      <c r="AM115" s="120"/>
      <c r="AN115" s="120"/>
      <c r="AO115" s="121"/>
      <c r="AP115" s="123"/>
      <c r="AQ115" s="122"/>
      <c r="AR115" s="120"/>
      <c r="AS115" s="120"/>
      <c r="AT115" s="121"/>
      <c r="AU115" s="123"/>
      <c r="AV115" s="122"/>
      <c r="AW115" s="120"/>
      <c r="AX115" s="120"/>
      <c r="AY115" s="121"/>
      <c r="AZ115" s="123"/>
      <c r="BA115" s="122"/>
      <c r="BB115" s="120"/>
      <c r="BC115" s="120"/>
      <c r="BD115" s="121"/>
      <c r="BE115" s="123"/>
      <c r="BF115" s="122"/>
      <c r="BG115" s="120"/>
      <c r="BH115" s="120"/>
      <c r="BI115" s="121"/>
      <c r="BJ115" s="123"/>
      <c r="BK115" s="122"/>
      <c r="BL115" s="120"/>
      <c r="BM115" s="120"/>
      <c r="BN115" s="121"/>
      <c r="BO115" s="123"/>
      <c r="BP115" s="122"/>
      <c r="BQ115" s="120"/>
      <c r="BR115" s="120"/>
      <c r="BS115" s="121"/>
      <c r="BT115" s="123"/>
      <c r="BU115" s="122"/>
      <c r="BV115" s="120"/>
      <c r="BW115" s="120"/>
      <c r="BX115" s="121"/>
      <c r="BY115" s="123"/>
      <c r="BZ115" s="122"/>
      <c r="CA115" s="120"/>
      <c r="CB115" s="120"/>
      <c r="CC115" s="121"/>
      <c r="CD115" s="123"/>
      <c r="CE115" s="122"/>
      <c r="CF115" s="120"/>
      <c r="CG115" s="120"/>
      <c r="CH115" s="121"/>
      <c r="CI115" s="123"/>
      <c r="CJ115" s="122"/>
      <c r="CK115" s="120"/>
      <c r="CL115" s="120"/>
      <c r="CM115" s="121"/>
      <c r="CN115" s="123"/>
      <c r="CO115" s="122"/>
      <c r="CP115" s="120"/>
      <c r="CQ115" s="120"/>
      <c r="CR115" s="121"/>
      <c r="CS115" s="123"/>
      <c r="CT115" s="122"/>
      <c r="CU115" s="120"/>
      <c r="CV115" s="120"/>
      <c r="CW115" s="121"/>
      <c r="CX115" s="123"/>
      <c r="CY115" s="122"/>
      <c r="CZ115" s="120"/>
      <c r="DA115" s="120"/>
      <c r="DB115" s="121"/>
      <c r="DC115" s="123"/>
      <c r="DD115" s="122"/>
      <c r="DE115" s="120"/>
      <c r="DF115" s="120"/>
      <c r="DG115" s="121"/>
      <c r="DH115" s="123"/>
      <c r="DI115" s="122"/>
      <c r="DJ115" s="120"/>
      <c r="DK115" s="120"/>
      <c r="DL115" s="121"/>
      <c r="DM115" s="123"/>
      <c r="DN115" s="122"/>
      <c r="DO115" s="120"/>
      <c r="DP115" s="120"/>
      <c r="DQ115" s="121"/>
      <c r="DR115" s="123"/>
      <c r="DS115" s="122"/>
      <c r="DT115" s="115">
        <f t="shared" si="1"/>
        <v>0</v>
      </c>
    </row>
    <row r="116" spans="1:124">
      <c r="A116" s="36" t="str">
        <f>IF(Brukerregistrering!C114="","",Brukerregistrering!C114)</f>
        <v/>
      </c>
      <c r="B116" s="22" t="str">
        <f>IF(Brukerregistrering!F114="","",Brukerregistrering!F114)</f>
        <v/>
      </c>
      <c r="C116" s="23" t="str">
        <f>IF(Brukerregistrering!H114="","",Brukerregistrering!H114)</f>
        <v/>
      </c>
      <c r="D116" s="120" t="str">
        <f>IF(Målinger!K116="","",(Målinger!K116-Målinger!$E116)*'Kostnader lønn, utstyr osv.'!$S$25*(-1))</f>
        <v/>
      </c>
      <c r="E116" s="120" t="str">
        <f>IF(AND(Målinger!L116="",Målinger!O116=""),"",(Målinger!L116+Målinger!O116-Målinger!F116)*'Kostnader lønn, utstyr osv.'!$S$20/60*(-1)*Målinger!$F$3)</f>
        <v/>
      </c>
      <c r="F116" s="121" t="str">
        <f>IF(Målinger!K116="","",('kjøring-støtteark'!E119-'kjøring-støtteark'!D119)*'Kostnader lønn, utstyr osv.'!$S$20/60*(-1)*Målinger!$F$3)</f>
        <v/>
      </c>
      <c r="G116" s="123" t="str">
        <f>IF(Målinger!N116="","",(Målinger!N116-Målinger!H116)*'Kostnader lønn, utstyr osv.'!$S$39*Målinger!$F$3*(-1))</f>
        <v/>
      </c>
      <c r="H116" s="122" t="str">
        <f>IF(Målinger!M116="","",(Målinger!M116-Målinger!G116)*'Kostnader lønn, utstyr osv.'!$S$34*(-1)*Målinger!$F$3)</f>
        <v/>
      </c>
      <c r="I116" s="120" t="str">
        <f>IF(Målinger!V116="","",(Målinger!V116-Målinger!$E116)*'Kostnader lønn, utstyr osv.'!$S$25*(-1))</f>
        <v/>
      </c>
      <c r="J116" s="120" t="str">
        <f>IF(AND(Målinger!W116="",Målinger!Z116=""),"",(Målinger!W116+Målinger!Z116-Målinger!F116)*'Kostnader lønn, utstyr osv.'!$S$20/60*(-1)*Målinger!$F$3)</f>
        <v/>
      </c>
      <c r="K116" s="121" t="str">
        <f>IF(Målinger!V116="","",('kjøring-støtteark'!F119-'kjøring-støtteark'!D119)*'Kostnader lønn, utstyr osv.'!$S$20/60*(-1)*Målinger!$F$3)</f>
        <v/>
      </c>
      <c r="L116" s="123" t="str">
        <f>IF(Målinger!Y116="","",(Målinger!Y116-Målinger!H116)*'Kostnader lønn, utstyr osv.'!$S$39*Målinger!$F$3*(-1))</f>
        <v/>
      </c>
      <c r="M116" s="122" t="str">
        <f>IF(Målinger!X116="","",(Målinger!X116-Målinger!G116)*'Kostnader lønn, utstyr osv.'!$S$34*(-1)*Målinger!$F$3)</f>
        <v/>
      </c>
      <c r="N116" s="120" t="str">
        <f>IF(Målinger!AG116="","",(Målinger!AG116-Målinger!$E116)*'Kostnader lønn, utstyr osv.'!$S$25*(-1))</f>
        <v/>
      </c>
      <c r="O116" s="120" t="str">
        <f>IF(AND(Målinger!AH116="",Målinger!AK116=""),"",(Målinger!AH116+Målinger!AK116-Målinger!F116)*'Kostnader lønn, utstyr osv.'!$S$20/60*(-1)*Målinger!$F$3)</f>
        <v/>
      </c>
      <c r="P116" s="121" t="str">
        <f>IF(Målinger!AG116="","",('kjøring-støtteark'!G119-'kjøring-støtteark'!D119)*'Kostnader lønn, utstyr osv.'!$S$20/60*(-1)*Målinger!$F$3)</f>
        <v/>
      </c>
      <c r="Q116" s="123" t="str">
        <f>IF(Målinger!AJ116="","",(Målinger!AJ116-Målinger!H116)*'Kostnader lønn, utstyr osv.'!$S$39*Målinger!$F$3*(-1))</f>
        <v/>
      </c>
      <c r="R116" s="122" t="str">
        <f>IF(Målinger!AI116="","",(Målinger!AI116-Målinger!G116)*'Kostnader lønn, utstyr osv.'!$S$34*(-1)*Målinger!$F$3)</f>
        <v/>
      </c>
      <c r="S116" s="120" t="str">
        <f>IF(Målinger!AR116="","",(Målinger!AR116-Målinger!$E116)*'Kostnader lønn, utstyr osv.'!$S$25*(-1))</f>
        <v/>
      </c>
      <c r="T116" s="120" t="str">
        <f>IF(AND(Målinger!AS116="",Målinger!AV116=""),"",(Målinger!AS116+Målinger!AV116-Målinger!F116)*'Kostnader lønn, utstyr osv.'!$S$20/60*(-1)*Målinger!$F$3)</f>
        <v/>
      </c>
      <c r="U116" s="121" t="str">
        <f>IF(Målinger!AR116="","",('kjøring-støtteark'!H119-'kjøring-støtteark'!D119)*'Kostnader lønn, utstyr osv.'!$S$20/60*(-1)*Målinger!$F$3)</f>
        <v/>
      </c>
      <c r="V116" s="123" t="str">
        <f>IF(Målinger!AU116="","",(Målinger!AU116-Målinger!H116)*'Kostnader lønn, utstyr osv.'!$S$39*Målinger!$F$3*(-1))</f>
        <v/>
      </c>
      <c r="W116" s="122" t="str">
        <f>IF(Målinger!AT116="","",(Målinger!AT116-Målinger!G116)*'Kostnader lønn, utstyr osv.'!$S$34*(-1)*Målinger!$F$3)</f>
        <v/>
      </c>
      <c r="X116" s="120"/>
      <c r="Y116" s="120"/>
      <c r="Z116" s="121"/>
      <c r="AA116" s="123"/>
      <c r="AB116" s="122"/>
      <c r="AC116" s="120"/>
      <c r="AD116" s="120"/>
      <c r="AE116" s="121"/>
      <c r="AF116" s="123"/>
      <c r="AG116" s="122"/>
      <c r="AH116" s="120"/>
      <c r="AI116" s="120"/>
      <c r="AJ116" s="121"/>
      <c r="AK116" s="123"/>
      <c r="AL116" s="122"/>
      <c r="AM116" s="120"/>
      <c r="AN116" s="120"/>
      <c r="AO116" s="121"/>
      <c r="AP116" s="123"/>
      <c r="AQ116" s="122"/>
      <c r="AR116" s="120"/>
      <c r="AS116" s="120"/>
      <c r="AT116" s="121"/>
      <c r="AU116" s="123"/>
      <c r="AV116" s="122"/>
      <c r="AW116" s="120"/>
      <c r="AX116" s="120"/>
      <c r="AY116" s="121"/>
      <c r="AZ116" s="123"/>
      <c r="BA116" s="122"/>
      <c r="BB116" s="120"/>
      <c r="BC116" s="120"/>
      <c r="BD116" s="121"/>
      <c r="BE116" s="123"/>
      <c r="BF116" s="122"/>
      <c r="BG116" s="120"/>
      <c r="BH116" s="120"/>
      <c r="BI116" s="121"/>
      <c r="BJ116" s="123"/>
      <c r="BK116" s="122"/>
      <c r="BL116" s="120"/>
      <c r="BM116" s="120"/>
      <c r="BN116" s="121"/>
      <c r="BO116" s="123"/>
      <c r="BP116" s="122"/>
      <c r="BQ116" s="120"/>
      <c r="BR116" s="120"/>
      <c r="BS116" s="121"/>
      <c r="BT116" s="123"/>
      <c r="BU116" s="122"/>
      <c r="BV116" s="120"/>
      <c r="BW116" s="120"/>
      <c r="BX116" s="121"/>
      <c r="BY116" s="123"/>
      <c r="BZ116" s="122"/>
      <c r="CA116" s="120"/>
      <c r="CB116" s="120"/>
      <c r="CC116" s="121"/>
      <c r="CD116" s="123"/>
      <c r="CE116" s="122"/>
      <c r="CF116" s="120"/>
      <c r="CG116" s="120"/>
      <c r="CH116" s="121"/>
      <c r="CI116" s="123"/>
      <c r="CJ116" s="122"/>
      <c r="CK116" s="120"/>
      <c r="CL116" s="120"/>
      <c r="CM116" s="121"/>
      <c r="CN116" s="123"/>
      <c r="CO116" s="122"/>
      <c r="CP116" s="120"/>
      <c r="CQ116" s="120"/>
      <c r="CR116" s="121"/>
      <c r="CS116" s="123"/>
      <c r="CT116" s="122"/>
      <c r="CU116" s="120"/>
      <c r="CV116" s="120"/>
      <c r="CW116" s="121"/>
      <c r="CX116" s="123"/>
      <c r="CY116" s="122"/>
      <c r="CZ116" s="120"/>
      <c r="DA116" s="120"/>
      <c r="DB116" s="121"/>
      <c r="DC116" s="123"/>
      <c r="DD116" s="122"/>
      <c r="DE116" s="120"/>
      <c r="DF116" s="120"/>
      <c r="DG116" s="121"/>
      <c r="DH116" s="123"/>
      <c r="DI116" s="122"/>
      <c r="DJ116" s="120"/>
      <c r="DK116" s="120"/>
      <c r="DL116" s="121"/>
      <c r="DM116" s="123"/>
      <c r="DN116" s="122"/>
      <c r="DO116" s="120"/>
      <c r="DP116" s="120"/>
      <c r="DQ116" s="121"/>
      <c r="DR116" s="123"/>
      <c r="DS116" s="122"/>
      <c r="DT116" s="115">
        <f t="shared" si="1"/>
        <v>0</v>
      </c>
    </row>
    <row r="117" spans="1:124">
      <c r="A117" s="36" t="str">
        <f>IF(Brukerregistrering!C115="","",Brukerregistrering!C115)</f>
        <v/>
      </c>
      <c r="B117" s="22" t="str">
        <f>IF(Brukerregistrering!F115="","",Brukerregistrering!F115)</f>
        <v/>
      </c>
      <c r="C117" s="23" t="str">
        <f>IF(Brukerregistrering!H115="","",Brukerregistrering!H115)</f>
        <v/>
      </c>
      <c r="D117" s="120" t="str">
        <f>IF(Målinger!K117="","",(Målinger!K117-Målinger!$E117)*'Kostnader lønn, utstyr osv.'!$S$25*(-1))</f>
        <v/>
      </c>
      <c r="E117" s="120" t="str">
        <f>IF(AND(Målinger!L117="",Målinger!O117=""),"",(Målinger!L117+Målinger!O117-Målinger!F117)*'Kostnader lønn, utstyr osv.'!$S$20/60*(-1)*Målinger!$F$3)</f>
        <v/>
      </c>
      <c r="F117" s="121" t="str">
        <f>IF(Målinger!K117="","",('kjøring-støtteark'!E120-'kjøring-støtteark'!D120)*'Kostnader lønn, utstyr osv.'!$S$20/60*(-1)*Målinger!$F$3)</f>
        <v/>
      </c>
      <c r="G117" s="123" t="str">
        <f>IF(Målinger!N117="","",(Målinger!N117-Målinger!H117)*'Kostnader lønn, utstyr osv.'!$S$39*Målinger!$F$3*(-1))</f>
        <v/>
      </c>
      <c r="H117" s="122" t="str">
        <f>IF(Målinger!M117="","",(Målinger!M117-Målinger!G117)*'Kostnader lønn, utstyr osv.'!$S$34*(-1)*Målinger!$F$3)</f>
        <v/>
      </c>
      <c r="I117" s="120" t="str">
        <f>IF(Målinger!V117="","",(Målinger!V117-Målinger!$E117)*'Kostnader lønn, utstyr osv.'!$S$25*(-1))</f>
        <v/>
      </c>
      <c r="J117" s="120" t="str">
        <f>IF(AND(Målinger!W117="",Målinger!Z117=""),"",(Målinger!W117+Målinger!Z117-Målinger!F117)*'Kostnader lønn, utstyr osv.'!$S$20/60*(-1)*Målinger!$F$3)</f>
        <v/>
      </c>
      <c r="K117" s="121" t="str">
        <f>IF(Målinger!V117="","",('kjøring-støtteark'!F120-'kjøring-støtteark'!D120)*'Kostnader lønn, utstyr osv.'!$S$20/60*(-1)*Målinger!$F$3)</f>
        <v/>
      </c>
      <c r="L117" s="123" t="str">
        <f>IF(Målinger!Y117="","",(Målinger!Y117-Målinger!H117)*'Kostnader lønn, utstyr osv.'!$S$39*Målinger!$F$3*(-1))</f>
        <v/>
      </c>
      <c r="M117" s="122" t="str">
        <f>IF(Målinger!X117="","",(Målinger!X117-Målinger!G117)*'Kostnader lønn, utstyr osv.'!$S$34*(-1)*Målinger!$F$3)</f>
        <v/>
      </c>
      <c r="N117" s="120" t="str">
        <f>IF(Målinger!AG117="","",(Målinger!AG117-Målinger!$E117)*'Kostnader lønn, utstyr osv.'!$S$25*(-1))</f>
        <v/>
      </c>
      <c r="O117" s="120" t="str">
        <f>IF(AND(Målinger!AH117="",Målinger!AK117=""),"",(Målinger!AH117+Målinger!AK117-Målinger!F117)*'Kostnader lønn, utstyr osv.'!$S$20/60*(-1)*Målinger!$F$3)</f>
        <v/>
      </c>
      <c r="P117" s="121" t="str">
        <f>IF(Målinger!AG117="","",('kjøring-støtteark'!G120-'kjøring-støtteark'!D120)*'Kostnader lønn, utstyr osv.'!$S$20/60*(-1)*Målinger!$F$3)</f>
        <v/>
      </c>
      <c r="Q117" s="123" t="str">
        <f>IF(Målinger!AJ117="","",(Målinger!AJ117-Målinger!H117)*'Kostnader lønn, utstyr osv.'!$S$39*Målinger!$F$3*(-1))</f>
        <v/>
      </c>
      <c r="R117" s="122" t="str">
        <f>IF(Målinger!AI117="","",(Målinger!AI117-Målinger!G117)*'Kostnader lønn, utstyr osv.'!$S$34*(-1)*Målinger!$F$3)</f>
        <v/>
      </c>
      <c r="S117" s="120" t="str">
        <f>IF(Målinger!AR117="","",(Målinger!AR117-Målinger!$E117)*'Kostnader lønn, utstyr osv.'!$S$25*(-1))</f>
        <v/>
      </c>
      <c r="T117" s="120" t="str">
        <f>IF(AND(Målinger!AS117="",Målinger!AV117=""),"",(Målinger!AS117+Målinger!AV117-Målinger!F117)*'Kostnader lønn, utstyr osv.'!$S$20/60*(-1)*Målinger!$F$3)</f>
        <v/>
      </c>
      <c r="U117" s="121" t="str">
        <f>IF(Målinger!AR117="","",('kjøring-støtteark'!H120-'kjøring-støtteark'!D120)*'Kostnader lønn, utstyr osv.'!$S$20/60*(-1)*Målinger!$F$3)</f>
        <v/>
      </c>
      <c r="V117" s="123" t="str">
        <f>IF(Målinger!AU117="","",(Målinger!AU117-Målinger!H117)*'Kostnader lønn, utstyr osv.'!$S$39*Målinger!$F$3*(-1))</f>
        <v/>
      </c>
      <c r="W117" s="122" t="str">
        <f>IF(Målinger!AT117="","",(Målinger!AT117-Målinger!G117)*'Kostnader lønn, utstyr osv.'!$S$34*(-1)*Målinger!$F$3)</f>
        <v/>
      </c>
      <c r="X117" s="120"/>
      <c r="Y117" s="120"/>
      <c r="Z117" s="121"/>
      <c r="AA117" s="123"/>
      <c r="AB117" s="122"/>
      <c r="AC117" s="120"/>
      <c r="AD117" s="120"/>
      <c r="AE117" s="121"/>
      <c r="AF117" s="123"/>
      <c r="AG117" s="122"/>
      <c r="AH117" s="120"/>
      <c r="AI117" s="120"/>
      <c r="AJ117" s="121"/>
      <c r="AK117" s="123"/>
      <c r="AL117" s="122"/>
      <c r="AM117" s="120"/>
      <c r="AN117" s="120"/>
      <c r="AO117" s="121"/>
      <c r="AP117" s="123"/>
      <c r="AQ117" s="122"/>
      <c r="AR117" s="120"/>
      <c r="AS117" s="120"/>
      <c r="AT117" s="121"/>
      <c r="AU117" s="123"/>
      <c r="AV117" s="122"/>
      <c r="AW117" s="120"/>
      <c r="AX117" s="120"/>
      <c r="AY117" s="121"/>
      <c r="AZ117" s="123"/>
      <c r="BA117" s="122"/>
      <c r="BB117" s="120"/>
      <c r="BC117" s="120"/>
      <c r="BD117" s="121"/>
      <c r="BE117" s="123"/>
      <c r="BF117" s="122"/>
      <c r="BG117" s="120"/>
      <c r="BH117" s="120"/>
      <c r="BI117" s="121"/>
      <c r="BJ117" s="123"/>
      <c r="BK117" s="122"/>
      <c r="BL117" s="120"/>
      <c r="BM117" s="120"/>
      <c r="BN117" s="121"/>
      <c r="BO117" s="123"/>
      <c r="BP117" s="122"/>
      <c r="BQ117" s="120"/>
      <c r="BR117" s="120"/>
      <c r="BS117" s="121"/>
      <c r="BT117" s="123"/>
      <c r="BU117" s="122"/>
      <c r="BV117" s="120"/>
      <c r="BW117" s="120"/>
      <c r="BX117" s="121"/>
      <c r="BY117" s="123"/>
      <c r="BZ117" s="122"/>
      <c r="CA117" s="120"/>
      <c r="CB117" s="120"/>
      <c r="CC117" s="121"/>
      <c r="CD117" s="123"/>
      <c r="CE117" s="122"/>
      <c r="CF117" s="120"/>
      <c r="CG117" s="120"/>
      <c r="CH117" s="121"/>
      <c r="CI117" s="123"/>
      <c r="CJ117" s="122"/>
      <c r="CK117" s="120"/>
      <c r="CL117" s="120"/>
      <c r="CM117" s="121"/>
      <c r="CN117" s="123"/>
      <c r="CO117" s="122"/>
      <c r="CP117" s="120"/>
      <c r="CQ117" s="120"/>
      <c r="CR117" s="121"/>
      <c r="CS117" s="123"/>
      <c r="CT117" s="122"/>
      <c r="CU117" s="120"/>
      <c r="CV117" s="120"/>
      <c r="CW117" s="121"/>
      <c r="CX117" s="123"/>
      <c r="CY117" s="122"/>
      <c r="CZ117" s="120"/>
      <c r="DA117" s="120"/>
      <c r="DB117" s="121"/>
      <c r="DC117" s="123"/>
      <c r="DD117" s="122"/>
      <c r="DE117" s="120"/>
      <c r="DF117" s="120"/>
      <c r="DG117" s="121"/>
      <c r="DH117" s="123"/>
      <c r="DI117" s="122"/>
      <c r="DJ117" s="120"/>
      <c r="DK117" s="120"/>
      <c r="DL117" s="121"/>
      <c r="DM117" s="123"/>
      <c r="DN117" s="122"/>
      <c r="DO117" s="120"/>
      <c r="DP117" s="120"/>
      <c r="DQ117" s="121"/>
      <c r="DR117" s="123"/>
      <c r="DS117" s="122"/>
      <c r="DT117" s="115">
        <f t="shared" si="1"/>
        <v>0</v>
      </c>
    </row>
    <row r="118" spans="1:124">
      <c r="A118" s="36" t="str">
        <f>IF(Brukerregistrering!C116="","",Brukerregistrering!C116)</f>
        <v/>
      </c>
      <c r="B118" s="22" t="str">
        <f>IF(Brukerregistrering!F116="","",Brukerregistrering!F116)</f>
        <v/>
      </c>
      <c r="C118" s="23" t="str">
        <f>IF(Brukerregistrering!H116="","",Brukerregistrering!H116)</f>
        <v/>
      </c>
      <c r="D118" s="120" t="str">
        <f>IF(Målinger!K118="","",(Målinger!K118-Målinger!$E118)*'Kostnader lønn, utstyr osv.'!$S$25*(-1))</f>
        <v/>
      </c>
      <c r="E118" s="120" t="str">
        <f>IF(AND(Målinger!L118="",Målinger!O118=""),"",(Målinger!L118+Målinger!O118-Målinger!F118)*'Kostnader lønn, utstyr osv.'!$S$20/60*(-1)*Målinger!$F$3)</f>
        <v/>
      </c>
      <c r="F118" s="121" t="str">
        <f>IF(Målinger!K118="","",('kjøring-støtteark'!E121-'kjøring-støtteark'!D121)*'Kostnader lønn, utstyr osv.'!$S$20/60*(-1)*Målinger!$F$3)</f>
        <v/>
      </c>
      <c r="G118" s="123" t="str">
        <f>IF(Målinger!N118="","",(Målinger!N118-Målinger!H118)*'Kostnader lønn, utstyr osv.'!$S$39*Målinger!$F$3*(-1))</f>
        <v/>
      </c>
      <c r="H118" s="122" t="str">
        <f>IF(Målinger!M118="","",(Målinger!M118-Målinger!G118)*'Kostnader lønn, utstyr osv.'!$S$34*(-1)*Målinger!$F$3)</f>
        <v/>
      </c>
      <c r="I118" s="120" t="str">
        <f>IF(Målinger!V118="","",(Målinger!V118-Målinger!$E118)*'Kostnader lønn, utstyr osv.'!$S$25*(-1))</f>
        <v/>
      </c>
      <c r="J118" s="120" t="str">
        <f>IF(AND(Målinger!W118="",Målinger!Z118=""),"",(Målinger!W118+Målinger!Z118-Målinger!F118)*'Kostnader lønn, utstyr osv.'!$S$20/60*(-1)*Målinger!$F$3)</f>
        <v/>
      </c>
      <c r="K118" s="121" t="str">
        <f>IF(Målinger!V118="","",('kjøring-støtteark'!F121-'kjøring-støtteark'!D121)*'Kostnader lønn, utstyr osv.'!$S$20/60*(-1)*Målinger!$F$3)</f>
        <v/>
      </c>
      <c r="L118" s="123" t="str">
        <f>IF(Målinger!Y118="","",(Målinger!Y118-Målinger!H118)*'Kostnader lønn, utstyr osv.'!$S$39*Målinger!$F$3*(-1))</f>
        <v/>
      </c>
      <c r="M118" s="122" t="str">
        <f>IF(Målinger!X118="","",(Målinger!X118-Målinger!G118)*'Kostnader lønn, utstyr osv.'!$S$34*(-1)*Målinger!$F$3)</f>
        <v/>
      </c>
      <c r="N118" s="120" t="str">
        <f>IF(Målinger!AG118="","",(Målinger!AG118-Målinger!$E118)*'Kostnader lønn, utstyr osv.'!$S$25*(-1))</f>
        <v/>
      </c>
      <c r="O118" s="120" t="str">
        <f>IF(AND(Målinger!AH118="",Målinger!AK118=""),"",(Målinger!AH118+Målinger!AK118-Målinger!F118)*'Kostnader lønn, utstyr osv.'!$S$20/60*(-1)*Målinger!$F$3)</f>
        <v/>
      </c>
      <c r="P118" s="121" t="str">
        <f>IF(Målinger!AG118="","",('kjøring-støtteark'!G121-'kjøring-støtteark'!D121)*'Kostnader lønn, utstyr osv.'!$S$20/60*(-1)*Målinger!$F$3)</f>
        <v/>
      </c>
      <c r="Q118" s="123" t="str">
        <f>IF(Målinger!AJ118="","",(Målinger!AJ118-Målinger!H118)*'Kostnader lønn, utstyr osv.'!$S$39*Målinger!$F$3*(-1))</f>
        <v/>
      </c>
      <c r="R118" s="122" t="str">
        <f>IF(Målinger!AI118="","",(Målinger!AI118-Målinger!G118)*'Kostnader lønn, utstyr osv.'!$S$34*(-1)*Målinger!$F$3)</f>
        <v/>
      </c>
      <c r="S118" s="120" t="str">
        <f>IF(Målinger!AR118="","",(Målinger!AR118-Målinger!$E118)*'Kostnader lønn, utstyr osv.'!$S$25*(-1))</f>
        <v/>
      </c>
      <c r="T118" s="120" t="str">
        <f>IF(AND(Målinger!AS118="",Målinger!AV118=""),"",(Målinger!AS118+Målinger!AV118-Målinger!F118)*'Kostnader lønn, utstyr osv.'!$S$20/60*(-1)*Målinger!$F$3)</f>
        <v/>
      </c>
      <c r="U118" s="121" t="str">
        <f>IF(Målinger!AR118="","",('kjøring-støtteark'!H121-'kjøring-støtteark'!D121)*'Kostnader lønn, utstyr osv.'!$S$20/60*(-1)*Målinger!$F$3)</f>
        <v/>
      </c>
      <c r="V118" s="123" t="str">
        <f>IF(Målinger!AU118="","",(Målinger!AU118-Målinger!H118)*'Kostnader lønn, utstyr osv.'!$S$39*Målinger!$F$3*(-1))</f>
        <v/>
      </c>
      <c r="W118" s="122" t="str">
        <f>IF(Målinger!AT118="","",(Målinger!AT118-Målinger!G118)*'Kostnader lønn, utstyr osv.'!$S$34*(-1)*Målinger!$F$3)</f>
        <v/>
      </c>
      <c r="X118" s="120"/>
      <c r="Y118" s="120"/>
      <c r="Z118" s="121"/>
      <c r="AA118" s="123"/>
      <c r="AB118" s="122"/>
      <c r="AC118" s="120"/>
      <c r="AD118" s="120"/>
      <c r="AE118" s="121"/>
      <c r="AF118" s="123"/>
      <c r="AG118" s="122"/>
      <c r="AH118" s="120"/>
      <c r="AI118" s="120"/>
      <c r="AJ118" s="121"/>
      <c r="AK118" s="123"/>
      <c r="AL118" s="122"/>
      <c r="AM118" s="120"/>
      <c r="AN118" s="120"/>
      <c r="AO118" s="121"/>
      <c r="AP118" s="123"/>
      <c r="AQ118" s="122"/>
      <c r="AR118" s="120"/>
      <c r="AS118" s="120"/>
      <c r="AT118" s="121"/>
      <c r="AU118" s="123"/>
      <c r="AV118" s="122"/>
      <c r="AW118" s="120"/>
      <c r="AX118" s="120"/>
      <c r="AY118" s="121"/>
      <c r="AZ118" s="123"/>
      <c r="BA118" s="122"/>
      <c r="BB118" s="120"/>
      <c r="BC118" s="120"/>
      <c r="BD118" s="121"/>
      <c r="BE118" s="123"/>
      <c r="BF118" s="122"/>
      <c r="BG118" s="120"/>
      <c r="BH118" s="120"/>
      <c r="BI118" s="121"/>
      <c r="BJ118" s="123"/>
      <c r="BK118" s="122"/>
      <c r="BL118" s="120"/>
      <c r="BM118" s="120"/>
      <c r="BN118" s="121"/>
      <c r="BO118" s="123"/>
      <c r="BP118" s="122"/>
      <c r="BQ118" s="120"/>
      <c r="BR118" s="120"/>
      <c r="BS118" s="121"/>
      <c r="BT118" s="123"/>
      <c r="BU118" s="122"/>
      <c r="BV118" s="120"/>
      <c r="BW118" s="120"/>
      <c r="BX118" s="121"/>
      <c r="BY118" s="123"/>
      <c r="BZ118" s="122"/>
      <c r="CA118" s="120"/>
      <c r="CB118" s="120"/>
      <c r="CC118" s="121"/>
      <c r="CD118" s="123"/>
      <c r="CE118" s="122"/>
      <c r="CF118" s="120"/>
      <c r="CG118" s="120"/>
      <c r="CH118" s="121"/>
      <c r="CI118" s="123"/>
      <c r="CJ118" s="122"/>
      <c r="CK118" s="120"/>
      <c r="CL118" s="120"/>
      <c r="CM118" s="121"/>
      <c r="CN118" s="123"/>
      <c r="CO118" s="122"/>
      <c r="CP118" s="120"/>
      <c r="CQ118" s="120"/>
      <c r="CR118" s="121"/>
      <c r="CS118" s="123"/>
      <c r="CT118" s="122"/>
      <c r="CU118" s="120"/>
      <c r="CV118" s="120"/>
      <c r="CW118" s="121"/>
      <c r="CX118" s="123"/>
      <c r="CY118" s="122"/>
      <c r="CZ118" s="120"/>
      <c r="DA118" s="120"/>
      <c r="DB118" s="121"/>
      <c r="DC118" s="123"/>
      <c r="DD118" s="122"/>
      <c r="DE118" s="120"/>
      <c r="DF118" s="120"/>
      <c r="DG118" s="121"/>
      <c r="DH118" s="123"/>
      <c r="DI118" s="122"/>
      <c r="DJ118" s="120"/>
      <c r="DK118" s="120"/>
      <c r="DL118" s="121"/>
      <c r="DM118" s="123"/>
      <c r="DN118" s="122"/>
      <c r="DO118" s="120"/>
      <c r="DP118" s="120"/>
      <c r="DQ118" s="121"/>
      <c r="DR118" s="123"/>
      <c r="DS118" s="122"/>
      <c r="DT118" s="115">
        <f t="shared" si="1"/>
        <v>0</v>
      </c>
    </row>
    <row r="119" spans="1:124">
      <c r="A119" s="36" t="str">
        <f>IF(Brukerregistrering!C117="","",Brukerregistrering!C117)</f>
        <v/>
      </c>
      <c r="B119" s="22" t="str">
        <f>IF(Brukerregistrering!F117="","",Brukerregistrering!F117)</f>
        <v/>
      </c>
      <c r="C119" s="23" t="str">
        <f>IF(Brukerregistrering!H117="","",Brukerregistrering!H117)</f>
        <v/>
      </c>
      <c r="D119" s="120" t="str">
        <f>IF(Målinger!K119="","",(Målinger!K119-Målinger!$E119)*'Kostnader lønn, utstyr osv.'!$S$25*(-1))</f>
        <v/>
      </c>
      <c r="E119" s="120" t="str">
        <f>IF(AND(Målinger!L119="",Målinger!O119=""),"",(Målinger!L119+Målinger!O119-Målinger!F119)*'Kostnader lønn, utstyr osv.'!$S$20/60*(-1)*Målinger!$F$3)</f>
        <v/>
      </c>
      <c r="F119" s="121" t="str">
        <f>IF(Målinger!K119="","",('kjøring-støtteark'!E122-'kjøring-støtteark'!D122)*'Kostnader lønn, utstyr osv.'!$S$20/60*(-1)*Målinger!$F$3)</f>
        <v/>
      </c>
      <c r="G119" s="123" t="str">
        <f>IF(Målinger!N119="","",(Målinger!N119-Målinger!H119)*'Kostnader lønn, utstyr osv.'!$S$39*Målinger!$F$3*(-1))</f>
        <v/>
      </c>
      <c r="H119" s="122" t="str">
        <f>IF(Målinger!M119="","",(Målinger!M119-Målinger!G119)*'Kostnader lønn, utstyr osv.'!$S$34*(-1)*Målinger!$F$3)</f>
        <v/>
      </c>
      <c r="I119" s="120" t="str">
        <f>IF(Målinger!V119="","",(Målinger!V119-Målinger!$E119)*'Kostnader lønn, utstyr osv.'!$S$25*(-1))</f>
        <v/>
      </c>
      <c r="J119" s="120" t="str">
        <f>IF(AND(Målinger!W119="",Målinger!Z119=""),"",(Målinger!W119+Målinger!Z119-Målinger!F119)*'Kostnader lønn, utstyr osv.'!$S$20/60*(-1)*Målinger!$F$3)</f>
        <v/>
      </c>
      <c r="K119" s="121" t="str">
        <f>IF(Målinger!V119="","",('kjøring-støtteark'!F122-'kjøring-støtteark'!D122)*'Kostnader lønn, utstyr osv.'!$S$20/60*(-1)*Målinger!$F$3)</f>
        <v/>
      </c>
      <c r="L119" s="123" t="str">
        <f>IF(Målinger!Y119="","",(Målinger!Y119-Målinger!H119)*'Kostnader lønn, utstyr osv.'!$S$39*Målinger!$F$3*(-1))</f>
        <v/>
      </c>
      <c r="M119" s="122" t="str">
        <f>IF(Målinger!X119="","",(Målinger!X119-Målinger!G119)*'Kostnader lønn, utstyr osv.'!$S$34*(-1)*Målinger!$F$3)</f>
        <v/>
      </c>
      <c r="N119" s="120" t="str">
        <f>IF(Målinger!AG119="","",(Målinger!AG119-Målinger!$E119)*'Kostnader lønn, utstyr osv.'!$S$25*(-1))</f>
        <v/>
      </c>
      <c r="O119" s="120" t="str">
        <f>IF(AND(Målinger!AH119="",Målinger!AK119=""),"",(Målinger!AH119+Målinger!AK119-Målinger!F119)*'Kostnader lønn, utstyr osv.'!$S$20/60*(-1)*Målinger!$F$3)</f>
        <v/>
      </c>
      <c r="P119" s="121" t="str">
        <f>IF(Målinger!AG119="","",('kjøring-støtteark'!G122-'kjøring-støtteark'!D122)*'Kostnader lønn, utstyr osv.'!$S$20/60*(-1)*Målinger!$F$3)</f>
        <v/>
      </c>
      <c r="Q119" s="123" t="str">
        <f>IF(Målinger!AJ119="","",(Målinger!AJ119-Målinger!H119)*'Kostnader lønn, utstyr osv.'!$S$39*Målinger!$F$3*(-1))</f>
        <v/>
      </c>
      <c r="R119" s="122" t="str">
        <f>IF(Målinger!AI119="","",(Målinger!AI119-Målinger!G119)*'Kostnader lønn, utstyr osv.'!$S$34*(-1)*Målinger!$F$3)</f>
        <v/>
      </c>
      <c r="S119" s="120" t="str">
        <f>IF(Målinger!AR119="","",(Målinger!AR119-Målinger!$E119)*'Kostnader lønn, utstyr osv.'!$S$25*(-1))</f>
        <v/>
      </c>
      <c r="T119" s="120" t="str">
        <f>IF(AND(Målinger!AS119="",Målinger!AV119=""),"",(Målinger!AS119+Målinger!AV119-Målinger!F119)*'Kostnader lønn, utstyr osv.'!$S$20/60*(-1)*Målinger!$F$3)</f>
        <v/>
      </c>
      <c r="U119" s="121" t="str">
        <f>IF(Målinger!AR119="","",('kjøring-støtteark'!H122-'kjøring-støtteark'!D122)*'Kostnader lønn, utstyr osv.'!$S$20/60*(-1)*Målinger!$F$3)</f>
        <v/>
      </c>
      <c r="V119" s="123" t="str">
        <f>IF(Målinger!AU119="","",(Målinger!AU119-Målinger!H119)*'Kostnader lønn, utstyr osv.'!$S$39*Målinger!$F$3*(-1))</f>
        <v/>
      </c>
      <c r="W119" s="122" t="str">
        <f>IF(Målinger!AT119="","",(Målinger!AT119-Målinger!G119)*'Kostnader lønn, utstyr osv.'!$S$34*(-1)*Målinger!$F$3)</f>
        <v/>
      </c>
      <c r="X119" s="120"/>
      <c r="Y119" s="120"/>
      <c r="Z119" s="121"/>
      <c r="AA119" s="123"/>
      <c r="AB119" s="122"/>
      <c r="AC119" s="120"/>
      <c r="AD119" s="120"/>
      <c r="AE119" s="121"/>
      <c r="AF119" s="123"/>
      <c r="AG119" s="122"/>
      <c r="AH119" s="120"/>
      <c r="AI119" s="120"/>
      <c r="AJ119" s="121"/>
      <c r="AK119" s="123"/>
      <c r="AL119" s="122"/>
      <c r="AM119" s="120"/>
      <c r="AN119" s="120"/>
      <c r="AO119" s="121"/>
      <c r="AP119" s="123"/>
      <c r="AQ119" s="122"/>
      <c r="AR119" s="120"/>
      <c r="AS119" s="120"/>
      <c r="AT119" s="121"/>
      <c r="AU119" s="123"/>
      <c r="AV119" s="122"/>
      <c r="AW119" s="120"/>
      <c r="AX119" s="120"/>
      <c r="AY119" s="121"/>
      <c r="AZ119" s="123"/>
      <c r="BA119" s="122"/>
      <c r="BB119" s="120"/>
      <c r="BC119" s="120"/>
      <c r="BD119" s="121"/>
      <c r="BE119" s="123"/>
      <c r="BF119" s="122"/>
      <c r="BG119" s="120"/>
      <c r="BH119" s="120"/>
      <c r="BI119" s="121"/>
      <c r="BJ119" s="123"/>
      <c r="BK119" s="122"/>
      <c r="BL119" s="120"/>
      <c r="BM119" s="120"/>
      <c r="BN119" s="121"/>
      <c r="BO119" s="123"/>
      <c r="BP119" s="122"/>
      <c r="BQ119" s="120"/>
      <c r="BR119" s="120"/>
      <c r="BS119" s="121"/>
      <c r="BT119" s="123"/>
      <c r="BU119" s="122"/>
      <c r="BV119" s="120"/>
      <c r="BW119" s="120"/>
      <c r="BX119" s="121"/>
      <c r="BY119" s="123"/>
      <c r="BZ119" s="122"/>
      <c r="CA119" s="120"/>
      <c r="CB119" s="120"/>
      <c r="CC119" s="121"/>
      <c r="CD119" s="123"/>
      <c r="CE119" s="122"/>
      <c r="CF119" s="120"/>
      <c r="CG119" s="120"/>
      <c r="CH119" s="121"/>
      <c r="CI119" s="123"/>
      <c r="CJ119" s="122"/>
      <c r="CK119" s="120"/>
      <c r="CL119" s="120"/>
      <c r="CM119" s="121"/>
      <c r="CN119" s="123"/>
      <c r="CO119" s="122"/>
      <c r="CP119" s="120"/>
      <c r="CQ119" s="120"/>
      <c r="CR119" s="121"/>
      <c r="CS119" s="123"/>
      <c r="CT119" s="122"/>
      <c r="CU119" s="120"/>
      <c r="CV119" s="120"/>
      <c r="CW119" s="121"/>
      <c r="CX119" s="123"/>
      <c r="CY119" s="122"/>
      <c r="CZ119" s="120"/>
      <c r="DA119" s="120"/>
      <c r="DB119" s="121"/>
      <c r="DC119" s="123"/>
      <c r="DD119" s="122"/>
      <c r="DE119" s="120"/>
      <c r="DF119" s="120"/>
      <c r="DG119" s="121"/>
      <c r="DH119" s="123"/>
      <c r="DI119" s="122"/>
      <c r="DJ119" s="120"/>
      <c r="DK119" s="120"/>
      <c r="DL119" s="121"/>
      <c r="DM119" s="123"/>
      <c r="DN119" s="122"/>
      <c r="DO119" s="120"/>
      <c r="DP119" s="120"/>
      <c r="DQ119" s="121"/>
      <c r="DR119" s="123"/>
      <c r="DS119" s="122"/>
      <c r="DT119" s="115">
        <f t="shared" si="1"/>
        <v>0</v>
      </c>
    </row>
    <row r="120" spans="1:124">
      <c r="A120" s="36" t="str">
        <f>IF(Brukerregistrering!C118="","",Brukerregistrering!C118)</f>
        <v/>
      </c>
      <c r="B120" s="22" t="str">
        <f>IF(Brukerregistrering!F118="","",Brukerregistrering!F118)</f>
        <v/>
      </c>
      <c r="C120" s="23" t="str">
        <f>IF(Brukerregistrering!H118="","",Brukerregistrering!H118)</f>
        <v/>
      </c>
      <c r="D120" s="120" t="str">
        <f>IF(Målinger!K120="","",(Målinger!K120-Målinger!$E120)*'Kostnader lønn, utstyr osv.'!$S$25*(-1))</f>
        <v/>
      </c>
      <c r="E120" s="120" t="str">
        <f>IF(AND(Målinger!L120="",Målinger!O120=""),"",(Målinger!L120+Målinger!O120-Målinger!F120)*'Kostnader lønn, utstyr osv.'!$S$20/60*(-1)*Målinger!$F$3)</f>
        <v/>
      </c>
      <c r="F120" s="121" t="str">
        <f>IF(Målinger!K120="","",('kjøring-støtteark'!E123-'kjøring-støtteark'!D123)*'Kostnader lønn, utstyr osv.'!$S$20/60*(-1)*Målinger!$F$3)</f>
        <v/>
      </c>
      <c r="G120" s="123" t="str">
        <f>IF(Målinger!N120="","",(Målinger!N120-Målinger!H120)*'Kostnader lønn, utstyr osv.'!$S$39*Målinger!$F$3*(-1))</f>
        <v/>
      </c>
      <c r="H120" s="122" t="str">
        <f>IF(Målinger!M120="","",(Målinger!M120-Målinger!G120)*'Kostnader lønn, utstyr osv.'!$S$34*(-1)*Målinger!$F$3)</f>
        <v/>
      </c>
      <c r="I120" s="120" t="str">
        <f>IF(Målinger!V120="","",(Målinger!V120-Målinger!$E120)*'Kostnader lønn, utstyr osv.'!$S$25*(-1))</f>
        <v/>
      </c>
      <c r="J120" s="120" t="str">
        <f>IF(AND(Målinger!W120="",Målinger!Z120=""),"",(Målinger!W120+Målinger!Z120-Målinger!F120)*'Kostnader lønn, utstyr osv.'!$S$20/60*(-1)*Målinger!$F$3)</f>
        <v/>
      </c>
      <c r="K120" s="121" t="str">
        <f>IF(Målinger!V120="","",('kjøring-støtteark'!F123-'kjøring-støtteark'!D123)*'Kostnader lønn, utstyr osv.'!$S$20/60*(-1)*Målinger!$F$3)</f>
        <v/>
      </c>
      <c r="L120" s="123" t="str">
        <f>IF(Målinger!Y120="","",(Målinger!Y120-Målinger!H120)*'Kostnader lønn, utstyr osv.'!$S$39*Målinger!$F$3*(-1))</f>
        <v/>
      </c>
      <c r="M120" s="122" t="str">
        <f>IF(Målinger!X120="","",(Målinger!X120-Målinger!G120)*'Kostnader lønn, utstyr osv.'!$S$34*(-1)*Målinger!$F$3)</f>
        <v/>
      </c>
      <c r="N120" s="120" t="str">
        <f>IF(Målinger!AG120="","",(Målinger!AG120-Målinger!$E120)*'Kostnader lønn, utstyr osv.'!$S$25*(-1))</f>
        <v/>
      </c>
      <c r="O120" s="120" t="str">
        <f>IF(AND(Målinger!AH120="",Målinger!AK120=""),"",(Målinger!AH120+Målinger!AK120-Målinger!F120)*'Kostnader lønn, utstyr osv.'!$S$20/60*(-1)*Målinger!$F$3)</f>
        <v/>
      </c>
      <c r="P120" s="121" t="str">
        <f>IF(Målinger!AG120="","",('kjøring-støtteark'!G123-'kjøring-støtteark'!D123)*'Kostnader lønn, utstyr osv.'!$S$20/60*(-1)*Målinger!$F$3)</f>
        <v/>
      </c>
      <c r="Q120" s="123" t="str">
        <f>IF(Målinger!AJ120="","",(Målinger!AJ120-Målinger!H120)*'Kostnader lønn, utstyr osv.'!$S$39*Målinger!$F$3*(-1))</f>
        <v/>
      </c>
      <c r="R120" s="122" t="str">
        <f>IF(Målinger!AI120="","",(Målinger!AI120-Målinger!G120)*'Kostnader lønn, utstyr osv.'!$S$34*(-1)*Målinger!$F$3)</f>
        <v/>
      </c>
      <c r="S120" s="120" t="str">
        <f>IF(Målinger!AR120="","",(Målinger!AR120-Målinger!$E120)*'Kostnader lønn, utstyr osv.'!$S$25*(-1))</f>
        <v/>
      </c>
      <c r="T120" s="120" t="str">
        <f>IF(AND(Målinger!AS120="",Målinger!AV120=""),"",(Målinger!AS120+Målinger!AV120-Målinger!F120)*'Kostnader lønn, utstyr osv.'!$S$20/60*(-1)*Målinger!$F$3)</f>
        <v/>
      </c>
      <c r="U120" s="121" t="str">
        <f>IF(Målinger!AR120="","",('kjøring-støtteark'!H123-'kjøring-støtteark'!D123)*'Kostnader lønn, utstyr osv.'!$S$20/60*(-1)*Målinger!$F$3)</f>
        <v/>
      </c>
      <c r="V120" s="123" t="str">
        <f>IF(Målinger!AU120="","",(Målinger!AU120-Målinger!H120)*'Kostnader lønn, utstyr osv.'!$S$39*Målinger!$F$3*(-1))</f>
        <v/>
      </c>
      <c r="W120" s="122" t="str">
        <f>IF(Målinger!AT120="","",(Målinger!AT120-Målinger!G120)*'Kostnader lønn, utstyr osv.'!$S$34*(-1)*Målinger!$F$3)</f>
        <v/>
      </c>
      <c r="X120" s="120"/>
      <c r="Y120" s="120"/>
      <c r="Z120" s="121"/>
      <c r="AA120" s="123"/>
      <c r="AB120" s="122"/>
      <c r="AC120" s="120"/>
      <c r="AD120" s="120"/>
      <c r="AE120" s="121"/>
      <c r="AF120" s="123"/>
      <c r="AG120" s="122"/>
      <c r="AH120" s="120"/>
      <c r="AI120" s="120"/>
      <c r="AJ120" s="121"/>
      <c r="AK120" s="123"/>
      <c r="AL120" s="122"/>
      <c r="AM120" s="120"/>
      <c r="AN120" s="120"/>
      <c r="AO120" s="121"/>
      <c r="AP120" s="123"/>
      <c r="AQ120" s="122"/>
      <c r="AR120" s="120"/>
      <c r="AS120" s="120"/>
      <c r="AT120" s="121"/>
      <c r="AU120" s="123"/>
      <c r="AV120" s="122"/>
      <c r="AW120" s="120"/>
      <c r="AX120" s="120"/>
      <c r="AY120" s="121"/>
      <c r="AZ120" s="123"/>
      <c r="BA120" s="122"/>
      <c r="BB120" s="120"/>
      <c r="BC120" s="120"/>
      <c r="BD120" s="121"/>
      <c r="BE120" s="123"/>
      <c r="BF120" s="122"/>
      <c r="BG120" s="120"/>
      <c r="BH120" s="120"/>
      <c r="BI120" s="121"/>
      <c r="BJ120" s="123"/>
      <c r="BK120" s="122"/>
      <c r="BL120" s="120"/>
      <c r="BM120" s="120"/>
      <c r="BN120" s="121"/>
      <c r="BO120" s="123"/>
      <c r="BP120" s="122"/>
      <c r="BQ120" s="120"/>
      <c r="BR120" s="120"/>
      <c r="BS120" s="121"/>
      <c r="BT120" s="123"/>
      <c r="BU120" s="122"/>
      <c r="BV120" s="120"/>
      <c r="BW120" s="120"/>
      <c r="BX120" s="121"/>
      <c r="BY120" s="123"/>
      <c r="BZ120" s="122"/>
      <c r="CA120" s="120"/>
      <c r="CB120" s="120"/>
      <c r="CC120" s="121"/>
      <c r="CD120" s="123"/>
      <c r="CE120" s="122"/>
      <c r="CF120" s="120"/>
      <c r="CG120" s="120"/>
      <c r="CH120" s="121"/>
      <c r="CI120" s="123"/>
      <c r="CJ120" s="122"/>
      <c r="CK120" s="120"/>
      <c r="CL120" s="120"/>
      <c r="CM120" s="121"/>
      <c r="CN120" s="123"/>
      <c r="CO120" s="122"/>
      <c r="CP120" s="120"/>
      <c r="CQ120" s="120"/>
      <c r="CR120" s="121"/>
      <c r="CS120" s="123"/>
      <c r="CT120" s="122"/>
      <c r="CU120" s="120"/>
      <c r="CV120" s="120"/>
      <c r="CW120" s="121"/>
      <c r="CX120" s="123"/>
      <c r="CY120" s="122"/>
      <c r="CZ120" s="120"/>
      <c r="DA120" s="120"/>
      <c r="DB120" s="121"/>
      <c r="DC120" s="123"/>
      <c r="DD120" s="122"/>
      <c r="DE120" s="120"/>
      <c r="DF120" s="120"/>
      <c r="DG120" s="121"/>
      <c r="DH120" s="123"/>
      <c r="DI120" s="122"/>
      <c r="DJ120" s="120"/>
      <c r="DK120" s="120"/>
      <c r="DL120" s="121"/>
      <c r="DM120" s="123"/>
      <c r="DN120" s="122"/>
      <c r="DO120" s="120"/>
      <c r="DP120" s="120"/>
      <c r="DQ120" s="121"/>
      <c r="DR120" s="123"/>
      <c r="DS120" s="122"/>
      <c r="DT120" s="115">
        <f t="shared" si="1"/>
        <v>0</v>
      </c>
    </row>
    <row r="121" spans="1:124">
      <c r="A121" s="36" t="str">
        <f>IF(Brukerregistrering!C119="","",Brukerregistrering!C119)</f>
        <v/>
      </c>
      <c r="B121" s="22" t="str">
        <f>IF(Brukerregistrering!F119="","",Brukerregistrering!F119)</f>
        <v/>
      </c>
      <c r="C121" s="23" t="str">
        <f>IF(Brukerregistrering!H119="","",Brukerregistrering!H119)</f>
        <v/>
      </c>
      <c r="D121" s="120" t="str">
        <f>IF(Målinger!K121="","",(Målinger!K121-Målinger!$E121)*'Kostnader lønn, utstyr osv.'!$S$25*(-1))</f>
        <v/>
      </c>
      <c r="E121" s="120" t="str">
        <f>IF(AND(Målinger!L121="",Målinger!O121=""),"",(Målinger!L121+Målinger!O121-Målinger!F121)*'Kostnader lønn, utstyr osv.'!$S$20/60*(-1)*Målinger!$F$3)</f>
        <v/>
      </c>
      <c r="F121" s="121" t="str">
        <f>IF(Målinger!K121="","",('kjøring-støtteark'!E124-'kjøring-støtteark'!D124)*'Kostnader lønn, utstyr osv.'!$S$20/60*(-1)*Målinger!$F$3)</f>
        <v/>
      </c>
      <c r="G121" s="123" t="str">
        <f>IF(Målinger!N121="","",(Målinger!N121-Målinger!H121)*'Kostnader lønn, utstyr osv.'!$S$39*Målinger!$F$3*(-1))</f>
        <v/>
      </c>
      <c r="H121" s="122" t="str">
        <f>IF(Målinger!M121="","",(Målinger!M121-Målinger!G121)*'Kostnader lønn, utstyr osv.'!$S$34*(-1)*Målinger!$F$3)</f>
        <v/>
      </c>
      <c r="I121" s="120" t="str">
        <f>IF(Målinger!V121="","",(Målinger!V121-Målinger!$E121)*'Kostnader lønn, utstyr osv.'!$S$25*(-1))</f>
        <v/>
      </c>
      <c r="J121" s="120" t="str">
        <f>IF(AND(Målinger!W121="",Målinger!Z121=""),"",(Målinger!W121+Målinger!Z121-Målinger!F121)*'Kostnader lønn, utstyr osv.'!$S$20/60*(-1)*Målinger!$F$3)</f>
        <v/>
      </c>
      <c r="K121" s="121" t="str">
        <f>IF(Målinger!V121="","",('kjøring-støtteark'!F124-'kjøring-støtteark'!D124)*'Kostnader lønn, utstyr osv.'!$S$20/60*(-1)*Målinger!$F$3)</f>
        <v/>
      </c>
      <c r="L121" s="123" t="str">
        <f>IF(Målinger!Y121="","",(Målinger!Y121-Målinger!H121)*'Kostnader lønn, utstyr osv.'!$S$39*Målinger!$F$3*(-1))</f>
        <v/>
      </c>
      <c r="M121" s="122" t="str">
        <f>IF(Målinger!X121="","",(Målinger!X121-Målinger!G121)*'Kostnader lønn, utstyr osv.'!$S$34*(-1)*Målinger!$F$3)</f>
        <v/>
      </c>
      <c r="N121" s="120" t="str">
        <f>IF(Målinger!AG121="","",(Målinger!AG121-Målinger!$E121)*'Kostnader lønn, utstyr osv.'!$S$25*(-1))</f>
        <v/>
      </c>
      <c r="O121" s="120" t="str">
        <f>IF(AND(Målinger!AH121="",Målinger!AK121=""),"",(Målinger!AH121+Målinger!AK121-Målinger!F121)*'Kostnader lønn, utstyr osv.'!$S$20/60*(-1)*Målinger!$F$3)</f>
        <v/>
      </c>
      <c r="P121" s="121" t="str">
        <f>IF(Målinger!AG121="","",('kjøring-støtteark'!G124-'kjøring-støtteark'!D124)*'Kostnader lønn, utstyr osv.'!$S$20/60*(-1)*Målinger!$F$3)</f>
        <v/>
      </c>
      <c r="Q121" s="123" t="str">
        <f>IF(Målinger!AJ121="","",(Målinger!AJ121-Målinger!H121)*'Kostnader lønn, utstyr osv.'!$S$39*Målinger!$F$3*(-1))</f>
        <v/>
      </c>
      <c r="R121" s="122" t="str">
        <f>IF(Målinger!AI121="","",(Målinger!AI121-Målinger!G121)*'Kostnader lønn, utstyr osv.'!$S$34*(-1)*Målinger!$F$3)</f>
        <v/>
      </c>
      <c r="S121" s="120" t="str">
        <f>IF(Målinger!AR121="","",(Målinger!AR121-Målinger!$E121)*'Kostnader lønn, utstyr osv.'!$S$25*(-1))</f>
        <v/>
      </c>
      <c r="T121" s="120" t="str">
        <f>IF(AND(Målinger!AS121="",Målinger!AV121=""),"",(Målinger!AS121+Målinger!AV121-Målinger!F121)*'Kostnader lønn, utstyr osv.'!$S$20/60*(-1)*Målinger!$F$3)</f>
        <v/>
      </c>
      <c r="U121" s="121" t="str">
        <f>IF(Målinger!AR121="","",('kjøring-støtteark'!H124-'kjøring-støtteark'!D124)*'Kostnader lønn, utstyr osv.'!$S$20/60*(-1)*Målinger!$F$3)</f>
        <v/>
      </c>
      <c r="V121" s="123" t="str">
        <f>IF(Målinger!AU121="","",(Målinger!AU121-Målinger!H121)*'Kostnader lønn, utstyr osv.'!$S$39*Målinger!$F$3*(-1))</f>
        <v/>
      </c>
      <c r="W121" s="122" t="str">
        <f>IF(Målinger!AT121="","",(Målinger!AT121-Målinger!G121)*'Kostnader lønn, utstyr osv.'!$S$34*(-1)*Målinger!$F$3)</f>
        <v/>
      </c>
      <c r="X121" s="120"/>
      <c r="Y121" s="120"/>
      <c r="Z121" s="121"/>
      <c r="AA121" s="123"/>
      <c r="AB121" s="122"/>
      <c r="AC121" s="120"/>
      <c r="AD121" s="120"/>
      <c r="AE121" s="121"/>
      <c r="AF121" s="123"/>
      <c r="AG121" s="122"/>
      <c r="AH121" s="120"/>
      <c r="AI121" s="120"/>
      <c r="AJ121" s="121"/>
      <c r="AK121" s="123"/>
      <c r="AL121" s="122"/>
      <c r="AM121" s="120"/>
      <c r="AN121" s="120"/>
      <c r="AO121" s="121"/>
      <c r="AP121" s="123"/>
      <c r="AQ121" s="122"/>
      <c r="AR121" s="120"/>
      <c r="AS121" s="120"/>
      <c r="AT121" s="121"/>
      <c r="AU121" s="123"/>
      <c r="AV121" s="122"/>
      <c r="AW121" s="120"/>
      <c r="AX121" s="120"/>
      <c r="AY121" s="121"/>
      <c r="AZ121" s="123"/>
      <c r="BA121" s="122"/>
      <c r="BB121" s="120"/>
      <c r="BC121" s="120"/>
      <c r="BD121" s="121"/>
      <c r="BE121" s="123"/>
      <c r="BF121" s="122"/>
      <c r="BG121" s="120"/>
      <c r="BH121" s="120"/>
      <c r="BI121" s="121"/>
      <c r="BJ121" s="123"/>
      <c r="BK121" s="122"/>
      <c r="BL121" s="120"/>
      <c r="BM121" s="120"/>
      <c r="BN121" s="121"/>
      <c r="BO121" s="123"/>
      <c r="BP121" s="122"/>
      <c r="BQ121" s="120"/>
      <c r="BR121" s="120"/>
      <c r="BS121" s="121"/>
      <c r="BT121" s="123"/>
      <c r="BU121" s="122"/>
      <c r="BV121" s="120"/>
      <c r="BW121" s="120"/>
      <c r="BX121" s="121"/>
      <c r="BY121" s="123"/>
      <c r="BZ121" s="122"/>
      <c r="CA121" s="120"/>
      <c r="CB121" s="120"/>
      <c r="CC121" s="121"/>
      <c r="CD121" s="123"/>
      <c r="CE121" s="122"/>
      <c r="CF121" s="120"/>
      <c r="CG121" s="120"/>
      <c r="CH121" s="121"/>
      <c r="CI121" s="123"/>
      <c r="CJ121" s="122"/>
      <c r="CK121" s="120"/>
      <c r="CL121" s="120"/>
      <c r="CM121" s="121"/>
      <c r="CN121" s="123"/>
      <c r="CO121" s="122"/>
      <c r="CP121" s="120"/>
      <c r="CQ121" s="120"/>
      <c r="CR121" s="121"/>
      <c r="CS121" s="123"/>
      <c r="CT121" s="122"/>
      <c r="CU121" s="120"/>
      <c r="CV121" s="120"/>
      <c r="CW121" s="121"/>
      <c r="CX121" s="123"/>
      <c r="CY121" s="122"/>
      <c r="CZ121" s="120"/>
      <c r="DA121" s="120"/>
      <c r="DB121" s="121"/>
      <c r="DC121" s="123"/>
      <c r="DD121" s="122"/>
      <c r="DE121" s="120"/>
      <c r="DF121" s="120"/>
      <c r="DG121" s="121"/>
      <c r="DH121" s="123"/>
      <c r="DI121" s="122"/>
      <c r="DJ121" s="120"/>
      <c r="DK121" s="120"/>
      <c r="DL121" s="121"/>
      <c r="DM121" s="123"/>
      <c r="DN121" s="122"/>
      <c r="DO121" s="120"/>
      <c r="DP121" s="120"/>
      <c r="DQ121" s="121"/>
      <c r="DR121" s="123"/>
      <c r="DS121" s="122"/>
      <c r="DT121" s="115">
        <f t="shared" si="1"/>
        <v>0</v>
      </c>
    </row>
    <row r="122" spans="1:124">
      <c r="A122" s="36" t="str">
        <f>IF(Brukerregistrering!C120="","",Brukerregistrering!C120)</f>
        <v/>
      </c>
      <c r="B122" s="22" t="str">
        <f>IF(Brukerregistrering!F120="","",Brukerregistrering!F120)</f>
        <v/>
      </c>
      <c r="C122" s="23" t="str">
        <f>IF(Brukerregistrering!H120="","",Brukerregistrering!H120)</f>
        <v/>
      </c>
      <c r="D122" s="120" t="str">
        <f>IF(Målinger!K122="","",(Målinger!K122-Målinger!$E122)*'Kostnader lønn, utstyr osv.'!$S$25*(-1))</f>
        <v/>
      </c>
      <c r="E122" s="120" t="str">
        <f>IF(AND(Målinger!L122="",Målinger!O122=""),"",(Målinger!L122+Målinger!O122-Målinger!F122)*'Kostnader lønn, utstyr osv.'!$S$20/60*(-1)*Målinger!$F$3)</f>
        <v/>
      </c>
      <c r="F122" s="121" t="str">
        <f>IF(Målinger!K122="","",('kjøring-støtteark'!E125-'kjøring-støtteark'!D125)*'Kostnader lønn, utstyr osv.'!$S$20/60*(-1)*Målinger!$F$3)</f>
        <v/>
      </c>
      <c r="G122" s="123" t="str">
        <f>IF(Målinger!N122="","",(Målinger!N122-Målinger!H122)*'Kostnader lønn, utstyr osv.'!$S$39*Målinger!$F$3*(-1))</f>
        <v/>
      </c>
      <c r="H122" s="122" t="str">
        <f>IF(Målinger!M122="","",(Målinger!M122-Målinger!G122)*'Kostnader lønn, utstyr osv.'!$S$34*(-1)*Målinger!$F$3)</f>
        <v/>
      </c>
      <c r="I122" s="120" t="str">
        <f>IF(Målinger!V122="","",(Målinger!V122-Målinger!$E122)*'Kostnader lønn, utstyr osv.'!$S$25*(-1))</f>
        <v/>
      </c>
      <c r="J122" s="120" t="str">
        <f>IF(AND(Målinger!W122="",Målinger!Z122=""),"",(Målinger!W122+Målinger!Z122-Målinger!F122)*'Kostnader lønn, utstyr osv.'!$S$20/60*(-1)*Målinger!$F$3)</f>
        <v/>
      </c>
      <c r="K122" s="121" t="str">
        <f>IF(Målinger!V122="","",('kjøring-støtteark'!F125-'kjøring-støtteark'!D125)*'Kostnader lønn, utstyr osv.'!$S$20/60*(-1)*Målinger!$F$3)</f>
        <v/>
      </c>
      <c r="L122" s="123" t="str">
        <f>IF(Målinger!Y122="","",(Målinger!Y122-Målinger!H122)*'Kostnader lønn, utstyr osv.'!$S$39*Målinger!$F$3*(-1))</f>
        <v/>
      </c>
      <c r="M122" s="122" t="str">
        <f>IF(Målinger!X122="","",(Målinger!X122-Målinger!G122)*'Kostnader lønn, utstyr osv.'!$S$34*(-1)*Målinger!$F$3)</f>
        <v/>
      </c>
      <c r="N122" s="120" t="str">
        <f>IF(Målinger!AG122="","",(Målinger!AG122-Målinger!$E122)*'Kostnader lønn, utstyr osv.'!$S$25*(-1))</f>
        <v/>
      </c>
      <c r="O122" s="120" t="str">
        <f>IF(AND(Målinger!AH122="",Målinger!AK122=""),"",(Målinger!AH122+Målinger!AK122-Målinger!F122)*'Kostnader lønn, utstyr osv.'!$S$20/60*(-1)*Målinger!$F$3)</f>
        <v/>
      </c>
      <c r="P122" s="121" t="str">
        <f>IF(Målinger!AG122="","",('kjøring-støtteark'!G125-'kjøring-støtteark'!D125)*'Kostnader lønn, utstyr osv.'!$S$20/60*(-1)*Målinger!$F$3)</f>
        <v/>
      </c>
      <c r="Q122" s="123" t="str">
        <f>IF(Målinger!AJ122="","",(Målinger!AJ122-Målinger!H122)*'Kostnader lønn, utstyr osv.'!$S$39*Målinger!$F$3*(-1))</f>
        <v/>
      </c>
      <c r="R122" s="122" t="str">
        <f>IF(Målinger!AI122="","",(Målinger!AI122-Målinger!G122)*'Kostnader lønn, utstyr osv.'!$S$34*(-1)*Målinger!$F$3)</f>
        <v/>
      </c>
      <c r="S122" s="120" t="str">
        <f>IF(Målinger!AR122="","",(Målinger!AR122-Målinger!$E122)*'Kostnader lønn, utstyr osv.'!$S$25*(-1))</f>
        <v/>
      </c>
      <c r="T122" s="120" t="str">
        <f>IF(AND(Målinger!AS122="",Målinger!AV122=""),"",(Målinger!AS122+Målinger!AV122-Målinger!F122)*'Kostnader lønn, utstyr osv.'!$S$20/60*(-1)*Målinger!$F$3)</f>
        <v/>
      </c>
      <c r="U122" s="121" t="str">
        <f>IF(Målinger!AR122="","",('kjøring-støtteark'!H125-'kjøring-støtteark'!D125)*'Kostnader lønn, utstyr osv.'!$S$20/60*(-1)*Målinger!$F$3)</f>
        <v/>
      </c>
      <c r="V122" s="123" t="str">
        <f>IF(Målinger!AU122="","",(Målinger!AU122-Målinger!H122)*'Kostnader lønn, utstyr osv.'!$S$39*Målinger!$F$3*(-1))</f>
        <v/>
      </c>
      <c r="W122" s="122" t="str">
        <f>IF(Målinger!AT122="","",(Målinger!AT122-Målinger!G122)*'Kostnader lønn, utstyr osv.'!$S$34*(-1)*Målinger!$F$3)</f>
        <v/>
      </c>
      <c r="X122" s="120"/>
      <c r="Y122" s="120"/>
      <c r="Z122" s="121"/>
      <c r="AA122" s="123"/>
      <c r="AB122" s="122"/>
      <c r="AC122" s="120"/>
      <c r="AD122" s="120"/>
      <c r="AE122" s="121"/>
      <c r="AF122" s="123"/>
      <c r="AG122" s="122"/>
      <c r="AH122" s="120"/>
      <c r="AI122" s="120"/>
      <c r="AJ122" s="121"/>
      <c r="AK122" s="123"/>
      <c r="AL122" s="122"/>
      <c r="AM122" s="120"/>
      <c r="AN122" s="120"/>
      <c r="AO122" s="121"/>
      <c r="AP122" s="123"/>
      <c r="AQ122" s="122"/>
      <c r="AR122" s="120"/>
      <c r="AS122" s="120"/>
      <c r="AT122" s="121"/>
      <c r="AU122" s="123"/>
      <c r="AV122" s="122"/>
      <c r="AW122" s="120"/>
      <c r="AX122" s="120"/>
      <c r="AY122" s="121"/>
      <c r="AZ122" s="123"/>
      <c r="BA122" s="122"/>
      <c r="BB122" s="120"/>
      <c r="BC122" s="120"/>
      <c r="BD122" s="121"/>
      <c r="BE122" s="123"/>
      <c r="BF122" s="122"/>
      <c r="BG122" s="120"/>
      <c r="BH122" s="120"/>
      <c r="BI122" s="121"/>
      <c r="BJ122" s="123"/>
      <c r="BK122" s="122"/>
      <c r="BL122" s="120"/>
      <c r="BM122" s="120"/>
      <c r="BN122" s="121"/>
      <c r="BO122" s="123"/>
      <c r="BP122" s="122"/>
      <c r="BQ122" s="120"/>
      <c r="BR122" s="120"/>
      <c r="BS122" s="121"/>
      <c r="BT122" s="123"/>
      <c r="BU122" s="122"/>
      <c r="BV122" s="120"/>
      <c r="BW122" s="120"/>
      <c r="BX122" s="121"/>
      <c r="BY122" s="123"/>
      <c r="BZ122" s="122"/>
      <c r="CA122" s="120"/>
      <c r="CB122" s="120"/>
      <c r="CC122" s="121"/>
      <c r="CD122" s="123"/>
      <c r="CE122" s="122"/>
      <c r="CF122" s="120"/>
      <c r="CG122" s="120"/>
      <c r="CH122" s="121"/>
      <c r="CI122" s="123"/>
      <c r="CJ122" s="122"/>
      <c r="CK122" s="120"/>
      <c r="CL122" s="120"/>
      <c r="CM122" s="121"/>
      <c r="CN122" s="123"/>
      <c r="CO122" s="122"/>
      <c r="CP122" s="120"/>
      <c r="CQ122" s="120"/>
      <c r="CR122" s="121"/>
      <c r="CS122" s="123"/>
      <c r="CT122" s="122"/>
      <c r="CU122" s="120"/>
      <c r="CV122" s="120"/>
      <c r="CW122" s="121"/>
      <c r="CX122" s="123"/>
      <c r="CY122" s="122"/>
      <c r="CZ122" s="120"/>
      <c r="DA122" s="120"/>
      <c r="DB122" s="121"/>
      <c r="DC122" s="123"/>
      <c r="DD122" s="122"/>
      <c r="DE122" s="120"/>
      <c r="DF122" s="120"/>
      <c r="DG122" s="121"/>
      <c r="DH122" s="123"/>
      <c r="DI122" s="122"/>
      <c r="DJ122" s="120"/>
      <c r="DK122" s="120"/>
      <c r="DL122" s="121"/>
      <c r="DM122" s="123"/>
      <c r="DN122" s="122"/>
      <c r="DO122" s="120"/>
      <c r="DP122" s="120"/>
      <c r="DQ122" s="121"/>
      <c r="DR122" s="123"/>
      <c r="DS122" s="122"/>
      <c r="DT122" s="115">
        <f t="shared" si="1"/>
        <v>0</v>
      </c>
    </row>
    <row r="123" spans="1:124">
      <c r="A123" s="36" t="str">
        <f>IF(Brukerregistrering!C121="","",Brukerregistrering!C121)</f>
        <v/>
      </c>
      <c r="B123" s="22" t="str">
        <f>IF(Brukerregistrering!F121="","",Brukerregistrering!F121)</f>
        <v/>
      </c>
      <c r="C123" s="23" t="str">
        <f>IF(Brukerregistrering!H121="","",Brukerregistrering!H121)</f>
        <v/>
      </c>
      <c r="D123" s="120" t="str">
        <f>IF(Målinger!K123="","",(Målinger!K123-Målinger!$E123)*'Kostnader lønn, utstyr osv.'!$S$25*(-1))</f>
        <v/>
      </c>
      <c r="E123" s="120" t="str">
        <f>IF(AND(Målinger!L123="",Målinger!O123=""),"",(Målinger!L123+Målinger!O123-Målinger!F123)*'Kostnader lønn, utstyr osv.'!$S$20/60*(-1)*Målinger!$F$3)</f>
        <v/>
      </c>
      <c r="F123" s="121" t="str">
        <f>IF(Målinger!K123="","",('kjøring-støtteark'!E126-'kjøring-støtteark'!D126)*'Kostnader lønn, utstyr osv.'!$S$20/60*(-1)*Målinger!$F$3)</f>
        <v/>
      </c>
      <c r="G123" s="123" t="str">
        <f>IF(Målinger!N123="","",(Målinger!N123-Målinger!H123)*'Kostnader lønn, utstyr osv.'!$S$39*Målinger!$F$3*(-1))</f>
        <v/>
      </c>
      <c r="H123" s="122" t="str">
        <f>IF(Målinger!M123="","",(Målinger!M123-Målinger!G123)*'Kostnader lønn, utstyr osv.'!$S$34*(-1)*Målinger!$F$3)</f>
        <v/>
      </c>
      <c r="I123" s="120" t="str">
        <f>IF(Målinger!V123="","",(Målinger!V123-Målinger!$E123)*'Kostnader lønn, utstyr osv.'!$S$25*(-1))</f>
        <v/>
      </c>
      <c r="J123" s="120" t="str">
        <f>IF(AND(Målinger!W123="",Målinger!Z123=""),"",(Målinger!W123+Målinger!Z123-Målinger!F123)*'Kostnader lønn, utstyr osv.'!$S$20/60*(-1)*Målinger!$F$3)</f>
        <v/>
      </c>
      <c r="K123" s="121" t="str">
        <f>IF(Målinger!V123="","",('kjøring-støtteark'!F126-'kjøring-støtteark'!D126)*'Kostnader lønn, utstyr osv.'!$S$20/60*(-1)*Målinger!$F$3)</f>
        <v/>
      </c>
      <c r="L123" s="123" t="str">
        <f>IF(Målinger!Y123="","",(Målinger!Y123-Målinger!H123)*'Kostnader lønn, utstyr osv.'!$S$39*Målinger!$F$3*(-1))</f>
        <v/>
      </c>
      <c r="M123" s="122" t="str">
        <f>IF(Målinger!X123="","",(Målinger!X123-Målinger!G123)*'Kostnader lønn, utstyr osv.'!$S$34*(-1)*Målinger!$F$3)</f>
        <v/>
      </c>
      <c r="N123" s="120" t="str">
        <f>IF(Målinger!AG123="","",(Målinger!AG123-Målinger!$E123)*'Kostnader lønn, utstyr osv.'!$S$25*(-1))</f>
        <v/>
      </c>
      <c r="O123" s="120" t="str">
        <f>IF(AND(Målinger!AH123="",Målinger!AK123=""),"",(Målinger!AH123+Målinger!AK123-Målinger!F123)*'Kostnader lønn, utstyr osv.'!$S$20/60*(-1)*Målinger!$F$3)</f>
        <v/>
      </c>
      <c r="P123" s="121" t="str">
        <f>IF(Målinger!AG123="","",('kjøring-støtteark'!G126-'kjøring-støtteark'!D126)*'Kostnader lønn, utstyr osv.'!$S$20/60*(-1)*Målinger!$F$3)</f>
        <v/>
      </c>
      <c r="Q123" s="123" t="str">
        <f>IF(Målinger!AJ123="","",(Målinger!AJ123-Målinger!H123)*'Kostnader lønn, utstyr osv.'!$S$39*Målinger!$F$3*(-1))</f>
        <v/>
      </c>
      <c r="R123" s="122" t="str">
        <f>IF(Målinger!AI123="","",(Målinger!AI123-Målinger!G123)*'Kostnader lønn, utstyr osv.'!$S$34*(-1)*Målinger!$F$3)</f>
        <v/>
      </c>
      <c r="S123" s="120" t="str">
        <f>IF(Målinger!AR123="","",(Målinger!AR123-Målinger!$E123)*'Kostnader lønn, utstyr osv.'!$S$25*(-1))</f>
        <v/>
      </c>
      <c r="T123" s="120" t="str">
        <f>IF(AND(Målinger!AS123="",Målinger!AV123=""),"",(Målinger!AS123+Målinger!AV123-Målinger!F123)*'Kostnader lønn, utstyr osv.'!$S$20/60*(-1)*Målinger!$F$3)</f>
        <v/>
      </c>
      <c r="U123" s="121" t="str">
        <f>IF(Målinger!AR123="","",('kjøring-støtteark'!H126-'kjøring-støtteark'!D126)*'Kostnader lønn, utstyr osv.'!$S$20/60*(-1)*Målinger!$F$3)</f>
        <v/>
      </c>
      <c r="V123" s="123" t="str">
        <f>IF(Målinger!AU123="","",(Målinger!AU123-Målinger!H123)*'Kostnader lønn, utstyr osv.'!$S$39*Målinger!$F$3*(-1))</f>
        <v/>
      </c>
      <c r="W123" s="122" t="str">
        <f>IF(Målinger!AT123="","",(Målinger!AT123-Målinger!G123)*'Kostnader lønn, utstyr osv.'!$S$34*(-1)*Målinger!$F$3)</f>
        <v/>
      </c>
      <c r="X123" s="120"/>
      <c r="Y123" s="120"/>
      <c r="Z123" s="121"/>
      <c r="AA123" s="123"/>
      <c r="AB123" s="122"/>
      <c r="AC123" s="120"/>
      <c r="AD123" s="120"/>
      <c r="AE123" s="121"/>
      <c r="AF123" s="123"/>
      <c r="AG123" s="122"/>
      <c r="AH123" s="120"/>
      <c r="AI123" s="120"/>
      <c r="AJ123" s="121"/>
      <c r="AK123" s="123"/>
      <c r="AL123" s="122"/>
      <c r="AM123" s="120"/>
      <c r="AN123" s="120"/>
      <c r="AO123" s="121"/>
      <c r="AP123" s="123"/>
      <c r="AQ123" s="122"/>
      <c r="AR123" s="120"/>
      <c r="AS123" s="120"/>
      <c r="AT123" s="121"/>
      <c r="AU123" s="123"/>
      <c r="AV123" s="122"/>
      <c r="AW123" s="120"/>
      <c r="AX123" s="120"/>
      <c r="AY123" s="121"/>
      <c r="AZ123" s="123"/>
      <c r="BA123" s="122"/>
      <c r="BB123" s="120"/>
      <c r="BC123" s="120"/>
      <c r="BD123" s="121"/>
      <c r="BE123" s="123"/>
      <c r="BF123" s="122"/>
      <c r="BG123" s="120"/>
      <c r="BH123" s="120"/>
      <c r="BI123" s="121"/>
      <c r="BJ123" s="123"/>
      <c r="BK123" s="122"/>
      <c r="BL123" s="120"/>
      <c r="BM123" s="120"/>
      <c r="BN123" s="121"/>
      <c r="BO123" s="123"/>
      <c r="BP123" s="122"/>
      <c r="BQ123" s="120"/>
      <c r="BR123" s="120"/>
      <c r="BS123" s="121"/>
      <c r="BT123" s="123"/>
      <c r="BU123" s="122"/>
      <c r="BV123" s="120"/>
      <c r="BW123" s="120"/>
      <c r="BX123" s="121"/>
      <c r="BY123" s="123"/>
      <c r="BZ123" s="122"/>
      <c r="CA123" s="120"/>
      <c r="CB123" s="120"/>
      <c r="CC123" s="121"/>
      <c r="CD123" s="123"/>
      <c r="CE123" s="122"/>
      <c r="CF123" s="120"/>
      <c r="CG123" s="120"/>
      <c r="CH123" s="121"/>
      <c r="CI123" s="123"/>
      <c r="CJ123" s="122"/>
      <c r="CK123" s="120"/>
      <c r="CL123" s="120"/>
      <c r="CM123" s="121"/>
      <c r="CN123" s="123"/>
      <c r="CO123" s="122"/>
      <c r="CP123" s="120"/>
      <c r="CQ123" s="120"/>
      <c r="CR123" s="121"/>
      <c r="CS123" s="123"/>
      <c r="CT123" s="122"/>
      <c r="CU123" s="120"/>
      <c r="CV123" s="120"/>
      <c r="CW123" s="121"/>
      <c r="CX123" s="123"/>
      <c r="CY123" s="122"/>
      <c r="CZ123" s="120"/>
      <c r="DA123" s="120"/>
      <c r="DB123" s="121"/>
      <c r="DC123" s="123"/>
      <c r="DD123" s="122"/>
      <c r="DE123" s="120"/>
      <c r="DF123" s="120"/>
      <c r="DG123" s="121"/>
      <c r="DH123" s="123"/>
      <c r="DI123" s="122"/>
      <c r="DJ123" s="120"/>
      <c r="DK123" s="120"/>
      <c r="DL123" s="121"/>
      <c r="DM123" s="123"/>
      <c r="DN123" s="122"/>
      <c r="DO123" s="120"/>
      <c r="DP123" s="120"/>
      <c r="DQ123" s="121"/>
      <c r="DR123" s="123"/>
      <c r="DS123" s="122"/>
      <c r="DT123" s="115">
        <f t="shared" si="1"/>
        <v>0</v>
      </c>
    </row>
    <row r="124" spans="1:124">
      <c r="A124" s="36" t="str">
        <f>IF(Brukerregistrering!C122="","",Brukerregistrering!C122)</f>
        <v/>
      </c>
      <c r="B124" s="22" t="str">
        <f>IF(Brukerregistrering!F122="","",Brukerregistrering!F122)</f>
        <v/>
      </c>
      <c r="C124" s="23" t="str">
        <f>IF(Brukerregistrering!H122="","",Brukerregistrering!H122)</f>
        <v/>
      </c>
      <c r="D124" s="120" t="str">
        <f>IF(Målinger!K124="","",(Målinger!K124-Målinger!$E124)*'Kostnader lønn, utstyr osv.'!$S$25*(-1))</f>
        <v/>
      </c>
      <c r="E124" s="120" t="str">
        <f>IF(AND(Målinger!L124="",Målinger!O124=""),"",(Målinger!L124+Målinger!O124-Målinger!F124)*'Kostnader lønn, utstyr osv.'!$S$20/60*(-1)*Målinger!$F$3)</f>
        <v/>
      </c>
      <c r="F124" s="121" t="str">
        <f>IF(Målinger!K124="","",('kjøring-støtteark'!E127-'kjøring-støtteark'!D127)*'Kostnader lønn, utstyr osv.'!$S$20/60*(-1)*Målinger!$F$3)</f>
        <v/>
      </c>
      <c r="G124" s="123" t="str">
        <f>IF(Målinger!N124="","",(Målinger!N124-Målinger!H124)*'Kostnader lønn, utstyr osv.'!$S$39*Målinger!$F$3*(-1))</f>
        <v/>
      </c>
      <c r="H124" s="122" t="str">
        <f>IF(Målinger!M124="","",(Målinger!M124-Målinger!G124)*'Kostnader lønn, utstyr osv.'!$S$34*(-1)*Målinger!$F$3)</f>
        <v/>
      </c>
      <c r="I124" s="120" t="str">
        <f>IF(Målinger!V124="","",(Målinger!V124-Målinger!$E124)*'Kostnader lønn, utstyr osv.'!$S$25*(-1))</f>
        <v/>
      </c>
      <c r="J124" s="120" t="str">
        <f>IF(AND(Målinger!W124="",Målinger!Z124=""),"",(Målinger!W124+Målinger!Z124-Målinger!F124)*'Kostnader lønn, utstyr osv.'!$S$20/60*(-1)*Målinger!$F$3)</f>
        <v/>
      </c>
      <c r="K124" s="121" t="str">
        <f>IF(Målinger!V124="","",('kjøring-støtteark'!F127-'kjøring-støtteark'!D127)*'Kostnader lønn, utstyr osv.'!$S$20/60*(-1)*Målinger!$F$3)</f>
        <v/>
      </c>
      <c r="L124" s="123" t="str">
        <f>IF(Målinger!Y124="","",(Målinger!Y124-Målinger!H124)*'Kostnader lønn, utstyr osv.'!$S$39*Målinger!$F$3*(-1))</f>
        <v/>
      </c>
      <c r="M124" s="122" t="str">
        <f>IF(Målinger!X124="","",(Målinger!X124-Målinger!G124)*'Kostnader lønn, utstyr osv.'!$S$34*(-1)*Målinger!$F$3)</f>
        <v/>
      </c>
      <c r="N124" s="120" t="str">
        <f>IF(Målinger!AG124="","",(Målinger!AG124-Målinger!$E124)*'Kostnader lønn, utstyr osv.'!$S$25*(-1))</f>
        <v/>
      </c>
      <c r="O124" s="120" t="str">
        <f>IF(AND(Målinger!AH124="",Målinger!AK124=""),"",(Målinger!AH124+Målinger!AK124-Målinger!F124)*'Kostnader lønn, utstyr osv.'!$S$20/60*(-1)*Målinger!$F$3)</f>
        <v/>
      </c>
      <c r="P124" s="121" t="str">
        <f>IF(Målinger!AG124="","",('kjøring-støtteark'!G127-'kjøring-støtteark'!D127)*'Kostnader lønn, utstyr osv.'!$S$20/60*(-1)*Målinger!$F$3)</f>
        <v/>
      </c>
      <c r="Q124" s="123" t="str">
        <f>IF(Målinger!AJ124="","",(Målinger!AJ124-Målinger!H124)*'Kostnader lønn, utstyr osv.'!$S$39*Målinger!$F$3*(-1))</f>
        <v/>
      </c>
      <c r="R124" s="122" t="str">
        <f>IF(Målinger!AI124="","",(Målinger!AI124-Målinger!G124)*'Kostnader lønn, utstyr osv.'!$S$34*(-1)*Målinger!$F$3)</f>
        <v/>
      </c>
      <c r="S124" s="120" t="str">
        <f>IF(Målinger!AR124="","",(Målinger!AR124-Målinger!$E124)*'Kostnader lønn, utstyr osv.'!$S$25*(-1))</f>
        <v/>
      </c>
      <c r="T124" s="120" t="str">
        <f>IF(AND(Målinger!AS124="",Målinger!AV124=""),"",(Målinger!AS124+Målinger!AV124-Målinger!F124)*'Kostnader lønn, utstyr osv.'!$S$20/60*(-1)*Målinger!$F$3)</f>
        <v/>
      </c>
      <c r="U124" s="121" t="str">
        <f>IF(Målinger!AR124="","",('kjøring-støtteark'!H127-'kjøring-støtteark'!D127)*'Kostnader lønn, utstyr osv.'!$S$20/60*(-1)*Målinger!$F$3)</f>
        <v/>
      </c>
      <c r="V124" s="123" t="str">
        <f>IF(Målinger!AU124="","",(Målinger!AU124-Målinger!H124)*'Kostnader lønn, utstyr osv.'!$S$39*Målinger!$F$3*(-1))</f>
        <v/>
      </c>
      <c r="W124" s="122" t="str">
        <f>IF(Målinger!AT124="","",(Målinger!AT124-Målinger!G124)*'Kostnader lønn, utstyr osv.'!$S$34*(-1)*Målinger!$F$3)</f>
        <v/>
      </c>
      <c r="X124" s="120"/>
      <c r="Y124" s="120"/>
      <c r="Z124" s="121"/>
      <c r="AA124" s="123"/>
      <c r="AB124" s="122"/>
      <c r="AC124" s="120"/>
      <c r="AD124" s="120"/>
      <c r="AE124" s="121"/>
      <c r="AF124" s="123"/>
      <c r="AG124" s="122"/>
      <c r="AH124" s="120"/>
      <c r="AI124" s="120"/>
      <c r="AJ124" s="121"/>
      <c r="AK124" s="123"/>
      <c r="AL124" s="122"/>
      <c r="AM124" s="120"/>
      <c r="AN124" s="120"/>
      <c r="AO124" s="121"/>
      <c r="AP124" s="123"/>
      <c r="AQ124" s="122"/>
      <c r="AR124" s="120"/>
      <c r="AS124" s="120"/>
      <c r="AT124" s="121"/>
      <c r="AU124" s="123"/>
      <c r="AV124" s="122"/>
      <c r="AW124" s="120"/>
      <c r="AX124" s="120"/>
      <c r="AY124" s="121"/>
      <c r="AZ124" s="123"/>
      <c r="BA124" s="122"/>
      <c r="BB124" s="120"/>
      <c r="BC124" s="120"/>
      <c r="BD124" s="121"/>
      <c r="BE124" s="123"/>
      <c r="BF124" s="122"/>
      <c r="BG124" s="120"/>
      <c r="BH124" s="120"/>
      <c r="BI124" s="121"/>
      <c r="BJ124" s="123"/>
      <c r="BK124" s="122"/>
      <c r="BL124" s="120"/>
      <c r="BM124" s="120"/>
      <c r="BN124" s="121"/>
      <c r="BO124" s="123"/>
      <c r="BP124" s="122"/>
      <c r="BQ124" s="120"/>
      <c r="BR124" s="120"/>
      <c r="BS124" s="121"/>
      <c r="BT124" s="123"/>
      <c r="BU124" s="122"/>
      <c r="BV124" s="120"/>
      <c r="BW124" s="120"/>
      <c r="BX124" s="121"/>
      <c r="BY124" s="123"/>
      <c r="BZ124" s="122"/>
      <c r="CA124" s="120"/>
      <c r="CB124" s="120"/>
      <c r="CC124" s="121"/>
      <c r="CD124" s="123"/>
      <c r="CE124" s="122"/>
      <c r="CF124" s="120"/>
      <c r="CG124" s="120"/>
      <c r="CH124" s="121"/>
      <c r="CI124" s="123"/>
      <c r="CJ124" s="122"/>
      <c r="CK124" s="120"/>
      <c r="CL124" s="120"/>
      <c r="CM124" s="121"/>
      <c r="CN124" s="123"/>
      <c r="CO124" s="122"/>
      <c r="CP124" s="120"/>
      <c r="CQ124" s="120"/>
      <c r="CR124" s="121"/>
      <c r="CS124" s="123"/>
      <c r="CT124" s="122"/>
      <c r="CU124" s="120"/>
      <c r="CV124" s="120"/>
      <c r="CW124" s="121"/>
      <c r="CX124" s="123"/>
      <c r="CY124" s="122"/>
      <c r="CZ124" s="120"/>
      <c r="DA124" s="120"/>
      <c r="DB124" s="121"/>
      <c r="DC124" s="123"/>
      <c r="DD124" s="122"/>
      <c r="DE124" s="120"/>
      <c r="DF124" s="120"/>
      <c r="DG124" s="121"/>
      <c r="DH124" s="123"/>
      <c r="DI124" s="122"/>
      <c r="DJ124" s="120"/>
      <c r="DK124" s="120"/>
      <c r="DL124" s="121"/>
      <c r="DM124" s="123"/>
      <c r="DN124" s="122"/>
      <c r="DO124" s="120"/>
      <c r="DP124" s="120"/>
      <c r="DQ124" s="121"/>
      <c r="DR124" s="123"/>
      <c r="DS124" s="122"/>
      <c r="DT124" s="115">
        <f t="shared" si="1"/>
        <v>0</v>
      </c>
    </row>
    <row r="125" spans="1:124">
      <c r="A125" s="36" t="str">
        <f>IF(Brukerregistrering!C123="","",Brukerregistrering!C123)</f>
        <v/>
      </c>
      <c r="B125" s="22" t="str">
        <f>IF(Brukerregistrering!F123="","",Brukerregistrering!F123)</f>
        <v/>
      </c>
      <c r="C125" s="23" t="str">
        <f>IF(Brukerregistrering!H123="","",Brukerregistrering!H123)</f>
        <v/>
      </c>
      <c r="D125" s="120" t="str">
        <f>IF(Målinger!K125="","",(Målinger!K125-Målinger!$E125)*'Kostnader lønn, utstyr osv.'!$S$25*(-1))</f>
        <v/>
      </c>
      <c r="E125" s="120" t="str">
        <f>IF(AND(Målinger!L125="",Målinger!O125=""),"",(Målinger!L125+Målinger!O125-Målinger!F125)*'Kostnader lønn, utstyr osv.'!$S$20/60*(-1)*Målinger!$F$3)</f>
        <v/>
      </c>
      <c r="F125" s="121" t="str">
        <f>IF(Målinger!K125="","",('kjøring-støtteark'!E128-'kjøring-støtteark'!D128)*'Kostnader lønn, utstyr osv.'!$S$20/60*(-1)*Målinger!$F$3)</f>
        <v/>
      </c>
      <c r="G125" s="123" t="str">
        <f>IF(Målinger!N125="","",(Målinger!N125-Målinger!H125)*'Kostnader lønn, utstyr osv.'!$S$39*Målinger!$F$3*(-1))</f>
        <v/>
      </c>
      <c r="H125" s="122" t="str">
        <f>IF(Målinger!M125="","",(Målinger!M125-Målinger!G125)*'Kostnader lønn, utstyr osv.'!$S$34*(-1)*Målinger!$F$3)</f>
        <v/>
      </c>
      <c r="I125" s="120" t="str">
        <f>IF(Målinger!V125="","",(Målinger!V125-Målinger!$E125)*'Kostnader lønn, utstyr osv.'!$S$25*(-1))</f>
        <v/>
      </c>
      <c r="J125" s="120" t="str">
        <f>IF(AND(Målinger!W125="",Målinger!Z125=""),"",(Målinger!W125+Målinger!Z125-Målinger!F125)*'Kostnader lønn, utstyr osv.'!$S$20/60*(-1)*Målinger!$F$3)</f>
        <v/>
      </c>
      <c r="K125" s="121" t="str">
        <f>IF(Målinger!V125="","",('kjøring-støtteark'!F128-'kjøring-støtteark'!D128)*'Kostnader lønn, utstyr osv.'!$S$20/60*(-1)*Målinger!$F$3)</f>
        <v/>
      </c>
      <c r="L125" s="123" t="str">
        <f>IF(Målinger!Y125="","",(Målinger!Y125-Målinger!H125)*'Kostnader lønn, utstyr osv.'!$S$39*Målinger!$F$3*(-1))</f>
        <v/>
      </c>
      <c r="M125" s="122" t="str">
        <f>IF(Målinger!X125="","",(Målinger!X125-Målinger!G125)*'Kostnader lønn, utstyr osv.'!$S$34*(-1)*Målinger!$F$3)</f>
        <v/>
      </c>
      <c r="N125" s="120" t="str">
        <f>IF(Målinger!AG125="","",(Målinger!AG125-Målinger!$E125)*'Kostnader lønn, utstyr osv.'!$S$25*(-1))</f>
        <v/>
      </c>
      <c r="O125" s="120" t="str">
        <f>IF(AND(Målinger!AH125="",Målinger!AK125=""),"",(Målinger!AH125+Målinger!AK125-Målinger!F125)*'Kostnader lønn, utstyr osv.'!$S$20/60*(-1)*Målinger!$F$3)</f>
        <v/>
      </c>
      <c r="P125" s="121" t="str">
        <f>IF(Målinger!AG125="","",('kjøring-støtteark'!G128-'kjøring-støtteark'!D128)*'Kostnader lønn, utstyr osv.'!$S$20/60*(-1)*Målinger!$F$3)</f>
        <v/>
      </c>
      <c r="Q125" s="123" t="str">
        <f>IF(Målinger!AJ125="","",(Målinger!AJ125-Målinger!H125)*'Kostnader lønn, utstyr osv.'!$S$39*Målinger!$F$3*(-1))</f>
        <v/>
      </c>
      <c r="R125" s="122" t="str">
        <f>IF(Målinger!AI125="","",(Målinger!AI125-Målinger!G125)*'Kostnader lønn, utstyr osv.'!$S$34*(-1)*Målinger!$F$3)</f>
        <v/>
      </c>
      <c r="S125" s="120" t="str">
        <f>IF(Målinger!AR125="","",(Målinger!AR125-Målinger!$E125)*'Kostnader lønn, utstyr osv.'!$S$25*(-1))</f>
        <v/>
      </c>
      <c r="T125" s="120" t="str">
        <f>IF(AND(Målinger!AS125="",Målinger!AV125=""),"",(Målinger!AS125+Målinger!AV125-Målinger!F125)*'Kostnader lønn, utstyr osv.'!$S$20/60*(-1)*Målinger!$F$3)</f>
        <v/>
      </c>
      <c r="U125" s="121" t="str">
        <f>IF(Målinger!AR125="","",('kjøring-støtteark'!H128-'kjøring-støtteark'!D128)*'Kostnader lønn, utstyr osv.'!$S$20/60*(-1)*Målinger!$F$3)</f>
        <v/>
      </c>
      <c r="V125" s="123" t="str">
        <f>IF(Målinger!AU125="","",(Målinger!AU125-Målinger!H125)*'Kostnader lønn, utstyr osv.'!$S$39*Målinger!$F$3*(-1))</f>
        <v/>
      </c>
      <c r="W125" s="122" t="str">
        <f>IF(Målinger!AT125="","",(Målinger!AT125-Målinger!G125)*'Kostnader lønn, utstyr osv.'!$S$34*(-1)*Målinger!$F$3)</f>
        <v/>
      </c>
      <c r="X125" s="120"/>
      <c r="Y125" s="120"/>
      <c r="Z125" s="121"/>
      <c r="AA125" s="123"/>
      <c r="AB125" s="122"/>
      <c r="AC125" s="120"/>
      <c r="AD125" s="120"/>
      <c r="AE125" s="121"/>
      <c r="AF125" s="123"/>
      <c r="AG125" s="122"/>
      <c r="AH125" s="120"/>
      <c r="AI125" s="120"/>
      <c r="AJ125" s="121"/>
      <c r="AK125" s="123"/>
      <c r="AL125" s="122"/>
      <c r="AM125" s="120"/>
      <c r="AN125" s="120"/>
      <c r="AO125" s="121"/>
      <c r="AP125" s="123"/>
      <c r="AQ125" s="122"/>
      <c r="AR125" s="120"/>
      <c r="AS125" s="120"/>
      <c r="AT125" s="121"/>
      <c r="AU125" s="123"/>
      <c r="AV125" s="122"/>
      <c r="AW125" s="120"/>
      <c r="AX125" s="120"/>
      <c r="AY125" s="121"/>
      <c r="AZ125" s="123"/>
      <c r="BA125" s="122"/>
      <c r="BB125" s="120"/>
      <c r="BC125" s="120"/>
      <c r="BD125" s="121"/>
      <c r="BE125" s="123"/>
      <c r="BF125" s="122"/>
      <c r="BG125" s="120"/>
      <c r="BH125" s="120"/>
      <c r="BI125" s="121"/>
      <c r="BJ125" s="123"/>
      <c r="BK125" s="122"/>
      <c r="BL125" s="120"/>
      <c r="BM125" s="120"/>
      <c r="BN125" s="121"/>
      <c r="BO125" s="123"/>
      <c r="BP125" s="122"/>
      <c r="BQ125" s="120"/>
      <c r="BR125" s="120"/>
      <c r="BS125" s="121"/>
      <c r="BT125" s="123"/>
      <c r="BU125" s="122"/>
      <c r="BV125" s="120"/>
      <c r="BW125" s="120"/>
      <c r="BX125" s="121"/>
      <c r="BY125" s="123"/>
      <c r="BZ125" s="122"/>
      <c r="CA125" s="120"/>
      <c r="CB125" s="120"/>
      <c r="CC125" s="121"/>
      <c r="CD125" s="123"/>
      <c r="CE125" s="122"/>
      <c r="CF125" s="120"/>
      <c r="CG125" s="120"/>
      <c r="CH125" s="121"/>
      <c r="CI125" s="123"/>
      <c r="CJ125" s="122"/>
      <c r="CK125" s="120"/>
      <c r="CL125" s="120"/>
      <c r="CM125" s="121"/>
      <c r="CN125" s="123"/>
      <c r="CO125" s="122"/>
      <c r="CP125" s="120"/>
      <c r="CQ125" s="120"/>
      <c r="CR125" s="121"/>
      <c r="CS125" s="123"/>
      <c r="CT125" s="122"/>
      <c r="CU125" s="120"/>
      <c r="CV125" s="120"/>
      <c r="CW125" s="121"/>
      <c r="CX125" s="123"/>
      <c r="CY125" s="122"/>
      <c r="CZ125" s="120"/>
      <c r="DA125" s="120"/>
      <c r="DB125" s="121"/>
      <c r="DC125" s="123"/>
      <c r="DD125" s="122"/>
      <c r="DE125" s="120"/>
      <c r="DF125" s="120"/>
      <c r="DG125" s="121"/>
      <c r="DH125" s="123"/>
      <c r="DI125" s="122"/>
      <c r="DJ125" s="120"/>
      <c r="DK125" s="120"/>
      <c r="DL125" s="121"/>
      <c r="DM125" s="123"/>
      <c r="DN125" s="122"/>
      <c r="DO125" s="120"/>
      <c r="DP125" s="120"/>
      <c r="DQ125" s="121"/>
      <c r="DR125" s="123"/>
      <c r="DS125" s="122"/>
      <c r="DT125" s="115">
        <f t="shared" si="1"/>
        <v>0</v>
      </c>
    </row>
    <row r="126" spans="1:124">
      <c r="A126" s="36" t="str">
        <f>IF(Brukerregistrering!C124="","",Brukerregistrering!C124)</f>
        <v/>
      </c>
      <c r="B126" s="22" t="str">
        <f>IF(Brukerregistrering!F124="","",Brukerregistrering!F124)</f>
        <v/>
      </c>
      <c r="C126" s="23" t="str">
        <f>IF(Brukerregistrering!H124="","",Brukerregistrering!H124)</f>
        <v/>
      </c>
      <c r="D126" s="120" t="str">
        <f>IF(Målinger!K126="","",(Målinger!K126-Målinger!$E126)*'Kostnader lønn, utstyr osv.'!$S$25*(-1))</f>
        <v/>
      </c>
      <c r="E126" s="120" t="str">
        <f>IF(AND(Målinger!L126="",Målinger!O126=""),"",(Målinger!L126+Målinger!O126-Målinger!F126)*'Kostnader lønn, utstyr osv.'!$S$20/60*(-1)*Målinger!$F$3)</f>
        <v/>
      </c>
      <c r="F126" s="121" t="str">
        <f>IF(Målinger!K126="","",('kjøring-støtteark'!E129-'kjøring-støtteark'!D129)*'Kostnader lønn, utstyr osv.'!$S$20/60*(-1)*Målinger!$F$3)</f>
        <v/>
      </c>
      <c r="G126" s="123" t="str">
        <f>IF(Målinger!N126="","",(Målinger!N126-Målinger!H126)*'Kostnader lønn, utstyr osv.'!$S$39*Målinger!$F$3*(-1))</f>
        <v/>
      </c>
      <c r="H126" s="122" t="str">
        <f>IF(Målinger!M126="","",(Målinger!M126-Målinger!G126)*'Kostnader lønn, utstyr osv.'!$S$34*(-1)*Målinger!$F$3)</f>
        <v/>
      </c>
      <c r="I126" s="120" t="str">
        <f>IF(Målinger!V126="","",(Målinger!V126-Målinger!$E126)*'Kostnader lønn, utstyr osv.'!$S$25*(-1))</f>
        <v/>
      </c>
      <c r="J126" s="120" t="str">
        <f>IF(AND(Målinger!W126="",Målinger!Z126=""),"",(Målinger!W126+Målinger!Z126-Målinger!F126)*'Kostnader lønn, utstyr osv.'!$S$20/60*(-1)*Målinger!$F$3)</f>
        <v/>
      </c>
      <c r="K126" s="121" t="str">
        <f>IF(Målinger!V126="","",('kjøring-støtteark'!F129-'kjøring-støtteark'!D129)*'Kostnader lønn, utstyr osv.'!$S$20/60*(-1)*Målinger!$F$3)</f>
        <v/>
      </c>
      <c r="L126" s="123" t="str">
        <f>IF(Målinger!Y126="","",(Målinger!Y126-Målinger!H126)*'Kostnader lønn, utstyr osv.'!$S$39*Målinger!$F$3*(-1))</f>
        <v/>
      </c>
      <c r="M126" s="122" t="str">
        <f>IF(Målinger!X126="","",(Målinger!X126-Målinger!G126)*'Kostnader lønn, utstyr osv.'!$S$34*(-1)*Målinger!$F$3)</f>
        <v/>
      </c>
      <c r="N126" s="120" t="str">
        <f>IF(Målinger!AG126="","",(Målinger!AG126-Målinger!$E126)*'Kostnader lønn, utstyr osv.'!$S$25*(-1))</f>
        <v/>
      </c>
      <c r="O126" s="120" t="str">
        <f>IF(AND(Målinger!AH126="",Målinger!AK126=""),"",(Målinger!AH126+Målinger!AK126-Målinger!F126)*'Kostnader lønn, utstyr osv.'!$S$20/60*(-1)*Målinger!$F$3)</f>
        <v/>
      </c>
      <c r="P126" s="121" t="str">
        <f>IF(Målinger!AG126="","",('kjøring-støtteark'!G129-'kjøring-støtteark'!D129)*'Kostnader lønn, utstyr osv.'!$S$20/60*(-1)*Målinger!$F$3)</f>
        <v/>
      </c>
      <c r="Q126" s="123" t="str">
        <f>IF(Målinger!AJ126="","",(Målinger!AJ126-Målinger!H126)*'Kostnader lønn, utstyr osv.'!$S$39*Målinger!$F$3*(-1))</f>
        <v/>
      </c>
      <c r="R126" s="122" t="str">
        <f>IF(Målinger!AI126="","",(Målinger!AI126-Målinger!G126)*'Kostnader lønn, utstyr osv.'!$S$34*(-1)*Målinger!$F$3)</f>
        <v/>
      </c>
      <c r="S126" s="120" t="str">
        <f>IF(Målinger!AR126="","",(Målinger!AR126-Målinger!$E126)*'Kostnader lønn, utstyr osv.'!$S$25*(-1))</f>
        <v/>
      </c>
      <c r="T126" s="120" t="str">
        <f>IF(AND(Målinger!AS126="",Målinger!AV126=""),"",(Målinger!AS126+Målinger!AV126-Målinger!F126)*'Kostnader lønn, utstyr osv.'!$S$20/60*(-1)*Målinger!$F$3)</f>
        <v/>
      </c>
      <c r="U126" s="121" t="str">
        <f>IF(Målinger!AR126="","",('kjøring-støtteark'!H129-'kjøring-støtteark'!D129)*'Kostnader lønn, utstyr osv.'!$S$20/60*(-1)*Målinger!$F$3)</f>
        <v/>
      </c>
      <c r="V126" s="123" t="str">
        <f>IF(Målinger!AU126="","",(Målinger!AU126-Målinger!H126)*'Kostnader lønn, utstyr osv.'!$S$39*Målinger!$F$3*(-1))</f>
        <v/>
      </c>
      <c r="W126" s="122" t="str">
        <f>IF(Målinger!AT126="","",(Målinger!AT126-Målinger!G126)*'Kostnader lønn, utstyr osv.'!$S$34*(-1)*Målinger!$F$3)</f>
        <v/>
      </c>
      <c r="X126" s="120"/>
      <c r="Y126" s="120"/>
      <c r="Z126" s="121"/>
      <c r="AA126" s="123"/>
      <c r="AB126" s="122"/>
      <c r="AC126" s="120"/>
      <c r="AD126" s="120"/>
      <c r="AE126" s="121"/>
      <c r="AF126" s="123"/>
      <c r="AG126" s="122"/>
      <c r="AH126" s="120"/>
      <c r="AI126" s="120"/>
      <c r="AJ126" s="121"/>
      <c r="AK126" s="123"/>
      <c r="AL126" s="122"/>
      <c r="AM126" s="120"/>
      <c r="AN126" s="120"/>
      <c r="AO126" s="121"/>
      <c r="AP126" s="123"/>
      <c r="AQ126" s="122"/>
      <c r="AR126" s="120"/>
      <c r="AS126" s="120"/>
      <c r="AT126" s="121"/>
      <c r="AU126" s="123"/>
      <c r="AV126" s="122"/>
      <c r="AW126" s="120"/>
      <c r="AX126" s="120"/>
      <c r="AY126" s="121"/>
      <c r="AZ126" s="123"/>
      <c r="BA126" s="122"/>
      <c r="BB126" s="120"/>
      <c r="BC126" s="120"/>
      <c r="BD126" s="121"/>
      <c r="BE126" s="123"/>
      <c r="BF126" s="122"/>
      <c r="BG126" s="120"/>
      <c r="BH126" s="120"/>
      <c r="BI126" s="121"/>
      <c r="BJ126" s="123"/>
      <c r="BK126" s="122"/>
      <c r="BL126" s="120"/>
      <c r="BM126" s="120"/>
      <c r="BN126" s="121"/>
      <c r="BO126" s="123"/>
      <c r="BP126" s="122"/>
      <c r="BQ126" s="120"/>
      <c r="BR126" s="120"/>
      <c r="BS126" s="121"/>
      <c r="BT126" s="123"/>
      <c r="BU126" s="122"/>
      <c r="BV126" s="120"/>
      <c r="BW126" s="120"/>
      <c r="BX126" s="121"/>
      <c r="BY126" s="123"/>
      <c r="BZ126" s="122"/>
      <c r="CA126" s="120"/>
      <c r="CB126" s="120"/>
      <c r="CC126" s="121"/>
      <c r="CD126" s="123"/>
      <c r="CE126" s="122"/>
      <c r="CF126" s="120"/>
      <c r="CG126" s="120"/>
      <c r="CH126" s="121"/>
      <c r="CI126" s="123"/>
      <c r="CJ126" s="122"/>
      <c r="CK126" s="120"/>
      <c r="CL126" s="120"/>
      <c r="CM126" s="121"/>
      <c r="CN126" s="123"/>
      <c r="CO126" s="122"/>
      <c r="CP126" s="120"/>
      <c r="CQ126" s="120"/>
      <c r="CR126" s="121"/>
      <c r="CS126" s="123"/>
      <c r="CT126" s="122"/>
      <c r="CU126" s="120"/>
      <c r="CV126" s="120"/>
      <c r="CW126" s="121"/>
      <c r="CX126" s="123"/>
      <c r="CY126" s="122"/>
      <c r="CZ126" s="120"/>
      <c r="DA126" s="120"/>
      <c r="DB126" s="121"/>
      <c r="DC126" s="123"/>
      <c r="DD126" s="122"/>
      <c r="DE126" s="120"/>
      <c r="DF126" s="120"/>
      <c r="DG126" s="121"/>
      <c r="DH126" s="123"/>
      <c r="DI126" s="122"/>
      <c r="DJ126" s="120"/>
      <c r="DK126" s="120"/>
      <c r="DL126" s="121"/>
      <c r="DM126" s="123"/>
      <c r="DN126" s="122"/>
      <c r="DO126" s="120"/>
      <c r="DP126" s="120"/>
      <c r="DQ126" s="121"/>
      <c r="DR126" s="123"/>
      <c r="DS126" s="122"/>
      <c r="DT126" s="115">
        <f t="shared" si="1"/>
        <v>0</v>
      </c>
    </row>
    <row r="127" spans="1:124">
      <c r="A127" s="36" t="str">
        <f>IF(Brukerregistrering!C125="","",Brukerregistrering!C125)</f>
        <v/>
      </c>
      <c r="B127" s="22" t="str">
        <f>IF(Brukerregistrering!F125="","",Brukerregistrering!F125)</f>
        <v/>
      </c>
      <c r="C127" s="23" t="str">
        <f>IF(Brukerregistrering!H125="","",Brukerregistrering!H125)</f>
        <v/>
      </c>
      <c r="D127" s="120" t="str">
        <f>IF(Målinger!K127="","",(Målinger!K127-Målinger!$E127)*'Kostnader lønn, utstyr osv.'!$S$25*(-1))</f>
        <v/>
      </c>
      <c r="E127" s="120" t="str">
        <f>IF(AND(Målinger!L127="",Målinger!O127=""),"",(Målinger!L127+Målinger!O127-Målinger!F127)*'Kostnader lønn, utstyr osv.'!$S$20/60*(-1)*Målinger!$F$3)</f>
        <v/>
      </c>
      <c r="F127" s="121" t="str">
        <f>IF(Målinger!K127="","",('kjøring-støtteark'!E130-'kjøring-støtteark'!D130)*'Kostnader lønn, utstyr osv.'!$S$20/60*(-1)*Målinger!$F$3)</f>
        <v/>
      </c>
      <c r="G127" s="123" t="str">
        <f>IF(Målinger!N127="","",(Målinger!N127-Målinger!H127)*'Kostnader lønn, utstyr osv.'!$S$39*Målinger!$F$3*(-1))</f>
        <v/>
      </c>
      <c r="H127" s="122" t="str">
        <f>IF(Målinger!M127="","",(Målinger!M127-Målinger!G127)*'Kostnader lønn, utstyr osv.'!$S$34*(-1)*Målinger!$F$3)</f>
        <v/>
      </c>
      <c r="I127" s="120" t="str">
        <f>IF(Målinger!V127="","",(Målinger!V127-Målinger!$E127)*'Kostnader lønn, utstyr osv.'!$S$25*(-1))</f>
        <v/>
      </c>
      <c r="J127" s="120" t="str">
        <f>IF(AND(Målinger!W127="",Målinger!Z127=""),"",(Målinger!W127+Målinger!Z127-Målinger!F127)*'Kostnader lønn, utstyr osv.'!$S$20/60*(-1)*Målinger!$F$3)</f>
        <v/>
      </c>
      <c r="K127" s="121" t="str">
        <f>IF(Målinger!V127="","",('kjøring-støtteark'!F130-'kjøring-støtteark'!D130)*'Kostnader lønn, utstyr osv.'!$S$20/60*(-1)*Målinger!$F$3)</f>
        <v/>
      </c>
      <c r="L127" s="123" t="str">
        <f>IF(Målinger!Y127="","",(Målinger!Y127-Målinger!H127)*'Kostnader lønn, utstyr osv.'!$S$39*Målinger!$F$3*(-1))</f>
        <v/>
      </c>
      <c r="M127" s="122" t="str">
        <f>IF(Målinger!X127="","",(Målinger!X127-Målinger!G127)*'Kostnader lønn, utstyr osv.'!$S$34*(-1)*Målinger!$F$3)</f>
        <v/>
      </c>
      <c r="N127" s="120" t="str">
        <f>IF(Målinger!AG127="","",(Målinger!AG127-Målinger!$E127)*'Kostnader lønn, utstyr osv.'!$S$25*(-1))</f>
        <v/>
      </c>
      <c r="O127" s="120" t="str">
        <f>IF(AND(Målinger!AH127="",Målinger!AK127=""),"",(Målinger!AH127+Målinger!AK127-Målinger!F127)*'Kostnader lønn, utstyr osv.'!$S$20/60*(-1)*Målinger!$F$3)</f>
        <v/>
      </c>
      <c r="P127" s="121" t="str">
        <f>IF(Målinger!AG127="","",('kjøring-støtteark'!G130-'kjøring-støtteark'!D130)*'Kostnader lønn, utstyr osv.'!$S$20/60*(-1)*Målinger!$F$3)</f>
        <v/>
      </c>
      <c r="Q127" s="123" t="str">
        <f>IF(Målinger!AJ127="","",(Målinger!AJ127-Målinger!H127)*'Kostnader lønn, utstyr osv.'!$S$39*Målinger!$F$3*(-1))</f>
        <v/>
      </c>
      <c r="R127" s="122" t="str">
        <f>IF(Målinger!AI127="","",(Målinger!AI127-Målinger!G127)*'Kostnader lønn, utstyr osv.'!$S$34*(-1)*Målinger!$F$3)</f>
        <v/>
      </c>
      <c r="S127" s="120" t="str">
        <f>IF(Målinger!AR127="","",(Målinger!AR127-Målinger!$E127)*'Kostnader lønn, utstyr osv.'!$S$25*(-1))</f>
        <v/>
      </c>
      <c r="T127" s="120" t="str">
        <f>IF(AND(Målinger!AS127="",Målinger!AV127=""),"",(Målinger!AS127+Målinger!AV127-Målinger!F127)*'Kostnader lønn, utstyr osv.'!$S$20/60*(-1)*Målinger!$F$3)</f>
        <v/>
      </c>
      <c r="U127" s="121" t="str">
        <f>IF(Målinger!AR127="","",('kjøring-støtteark'!H130-'kjøring-støtteark'!D130)*'Kostnader lønn, utstyr osv.'!$S$20/60*(-1)*Målinger!$F$3)</f>
        <v/>
      </c>
      <c r="V127" s="123" t="str">
        <f>IF(Målinger!AU127="","",(Målinger!AU127-Målinger!H127)*'Kostnader lønn, utstyr osv.'!$S$39*Målinger!$F$3*(-1))</f>
        <v/>
      </c>
      <c r="W127" s="122" t="str">
        <f>IF(Målinger!AT127="","",(Målinger!AT127-Målinger!G127)*'Kostnader lønn, utstyr osv.'!$S$34*(-1)*Målinger!$F$3)</f>
        <v/>
      </c>
      <c r="X127" s="120"/>
      <c r="Y127" s="120"/>
      <c r="Z127" s="121"/>
      <c r="AA127" s="123"/>
      <c r="AB127" s="122"/>
      <c r="AC127" s="120"/>
      <c r="AD127" s="120"/>
      <c r="AE127" s="121"/>
      <c r="AF127" s="123"/>
      <c r="AG127" s="122"/>
      <c r="AH127" s="120"/>
      <c r="AI127" s="120"/>
      <c r="AJ127" s="121"/>
      <c r="AK127" s="123"/>
      <c r="AL127" s="122"/>
      <c r="AM127" s="120"/>
      <c r="AN127" s="120"/>
      <c r="AO127" s="121"/>
      <c r="AP127" s="123"/>
      <c r="AQ127" s="122"/>
      <c r="AR127" s="120"/>
      <c r="AS127" s="120"/>
      <c r="AT127" s="121"/>
      <c r="AU127" s="123"/>
      <c r="AV127" s="122"/>
      <c r="AW127" s="120"/>
      <c r="AX127" s="120"/>
      <c r="AY127" s="121"/>
      <c r="AZ127" s="123"/>
      <c r="BA127" s="122"/>
      <c r="BB127" s="120"/>
      <c r="BC127" s="120"/>
      <c r="BD127" s="121"/>
      <c r="BE127" s="123"/>
      <c r="BF127" s="122"/>
      <c r="BG127" s="120"/>
      <c r="BH127" s="120"/>
      <c r="BI127" s="121"/>
      <c r="BJ127" s="123"/>
      <c r="BK127" s="122"/>
      <c r="BL127" s="120"/>
      <c r="BM127" s="120"/>
      <c r="BN127" s="121"/>
      <c r="BO127" s="123"/>
      <c r="BP127" s="122"/>
      <c r="BQ127" s="120"/>
      <c r="BR127" s="120"/>
      <c r="BS127" s="121"/>
      <c r="BT127" s="123"/>
      <c r="BU127" s="122"/>
      <c r="BV127" s="120"/>
      <c r="BW127" s="120"/>
      <c r="BX127" s="121"/>
      <c r="BY127" s="123"/>
      <c r="BZ127" s="122"/>
      <c r="CA127" s="120"/>
      <c r="CB127" s="120"/>
      <c r="CC127" s="121"/>
      <c r="CD127" s="123"/>
      <c r="CE127" s="122"/>
      <c r="CF127" s="120"/>
      <c r="CG127" s="120"/>
      <c r="CH127" s="121"/>
      <c r="CI127" s="123"/>
      <c r="CJ127" s="122"/>
      <c r="CK127" s="120"/>
      <c r="CL127" s="120"/>
      <c r="CM127" s="121"/>
      <c r="CN127" s="123"/>
      <c r="CO127" s="122"/>
      <c r="CP127" s="120"/>
      <c r="CQ127" s="120"/>
      <c r="CR127" s="121"/>
      <c r="CS127" s="123"/>
      <c r="CT127" s="122"/>
      <c r="CU127" s="120"/>
      <c r="CV127" s="120"/>
      <c r="CW127" s="121"/>
      <c r="CX127" s="123"/>
      <c r="CY127" s="122"/>
      <c r="CZ127" s="120"/>
      <c r="DA127" s="120"/>
      <c r="DB127" s="121"/>
      <c r="DC127" s="123"/>
      <c r="DD127" s="122"/>
      <c r="DE127" s="120"/>
      <c r="DF127" s="120"/>
      <c r="DG127" s="121"/>
      <c r="DH127" s="123"/>
      <c r="DI127" s="122"/>
      <c r="DJ127" s="120"/>
      <c r="DK127" s="120"/>
      <c r="DL127" s="121"/>
      <c r="DM127" s="123"/>
      <c r="DN127" s="122"/>
      <c r="DO127" s="120"/>
      <c r="DP127" s="120"/>
      <c r="DQ127" s="121"/>
      <c r="DR127" s="123"/>
      <c r="DS127" s="122"/>
      <c r="DT127" s="115">
        <f t="shared" si="1"/>
        <v>0</v>
      </c>
    </row>
    <row r="128" spans="1:124">
      <c r="A128" s="36" t="str">
        <f>IF(Brukerregistrering!C126="","",Brukerregistrering!C126)</f>
        <v/>
      </c>
      <c r="B128" s="22" t="str">
        <f>IF(Brukerregistrering!F126="","",Brukerregistrering!F126)</f>
        <v/>
      </c>
      <c r="C128" s="23" t="str">
        <f>IF(Brukerregistrering!H126="","",Brukerregistrering!H126)</f>
        <v/>
      </c>
      <c r="D128" s="120" t="str">
        <f>IF(Målinger!K128="","",(Målinger!K128-Målinger!$E128)*'Kostnader lønn, utstyr osv.'!$S$25*(-1))</f>
        <v/>
      </c>
      <c r="E128" s="120" t="str">
        <f>IF(AND(Målinger!L128="",Målinger!O128=""),"",(Målinger!L128+Målinger!O128-Målinger!F128)*'Kostnader lønn, utstyr osv.'!$S$20/60*(-1)*Målinger!$F$3)</f>
        <v/>
      </c>
      <c r="F128" s="121" t="str">
        <f>IF(Målinger!K128="","",('kjøring-støtteark'!E131-'kjøring-støtteark'!D131)*'Kostnader lønn, utstyr osv.'!$S$20/60*(-1)*Målinger!$F$3)</f>
        <v/>
      </c>
      <c r="G128" s="123" t="str">
        <f>IF(Målinger!N128="","",(Målinger!N128-Målinger!H128)*'Kostnader lønn, utstyr osv.'!$S$39*Målinger!$F$3*(-1))</f>
        <v/>
      </c>
      <c r="H128" s="122" t="str">
        <f>IF(Målinger!M128="","",(Målinger!M128-Målinger!G128)*'Kostnader lønn, utstyr osv.'!$S$34*(-1)*Målinger!$F$3)</f>
        <v/>
      </c>
      <c r="I128" s="120" t="str">
        <f>IF(Målinger!V128="","",(Målinger!V128-Målinger!$E128)*'Kostnader lønn, utstyr osv.'!$S$25*(-1))</f>
        <v/>
      </c>
      <c r="J128" s="120" t="str">
        <f>IF(AND(Målinger!W128="",Målinger!Z128=""),"",(Målinger!W128+Målinger!Z128-Målinger!F128)*'Kostnader lønn, utstyr osv.'!$S$20/60*(-1)*Målinger!$F$3)</f>
        <v/>
      </c>
      <c r="K128" s="121" t="str">
        <f>IF(Målinger!V128="","",('kjøring-støtteark'!F131-'kjøring-støtteark'!D131)*'Kostnader lønn, utstyr osv.'!$S$20/60*(-1)*Målinger!$F$3)</f>
        <v/>
      </c>
      <c r="L128" s="123" t="str">
        <f>IF(Målinger!Y128="","",(Målinger!Y128-Målinger!H128)*'Kostnader lønn, utstyr osv.'!$S$39*Målinger!$F$3*(-1))</f>
        <v/>
      </c>
      <c r="M128" s="122" t="str">
        <f>IF(Målinger!X128="","",(Målinger!X128-Målinger!G128)*'Kostnader lønn, utstyr osv.'!$S$34*(-1)*Målinger!$F$3)</f>
        <v/>
      </c>
      <c r="N128" s="120" t="str">
        <f>IF(Målinger!AG128="","",(Målinger!AG128-Målinger!$E128)*'Kostnader lønn, utstyr osv.'!$S$25*(-1))</f>
        <v/>
      </c>
      <c r="O128" s="120" t="str">
        <f>IF(AND(Målinger!AH128="",Målinger!AK128=""),"",(Målinger!AH128+Målinger!AK128-Målinger!F128)*'Kostnader lønn, utstyr osv.'!$S$20/60*(-1)*Målinger!$F$3)</f>
        <v/>
      </c>
      <c r="P128" s="121" t="str">
        <f>IF(Målinger!AG128="","",('kjøring-støtteark'!G131-'kjøring-støtteark'!D131)*'Kostnader lønn, utstyr osv.'!$S$20/60*(-1)*Målinger!$F$3)</f>
        <v/>
      </c>
      <c r="Q128" s="123" t="str">
        <f>IF(Målinger!AJ128="","",(Målinger!AJ128-Målinger!H128)*'Kostnader lønn, utstyr osv.'!$S$39*Målinger!$F$3*(-1))</f>
        <v/>
      </c>
      <c r="R128" s="122" t="str">
        <f>IF(Målinger!AI128="","",(Målinger!AI128-Målinger!G128)*'Kostnader lønn, utstyr osv.'!$S$34*(-1)*Målinger!$F$3)</f>
        <v/>
      </c>
      <c r="S128" s="120" t="str">
        <f>IF(Målinger!AR128="","",(Målinger!AR128-Målinger!$E128)*'Kostnader lønn, utstyr osv.'!$S$25*(-1))</f>
        <v/>
      </c>
      <c r="T128" s="120" t="str">
        <f>IF(AND(Målinger!AS128="",Målinger!AV128=""),"",(Målinger!AS128+Målinger!AV128-Målinger!F128)*'Kostnader lønn, utstyr osv.'!$S$20/60*(-1)*Målinger!$F$3)</f>
        <v/>
      </c>
      <c r="U128" s="121" t="str">
        <f>IF(Målinger!AR128="","",('kjøring-støtteark'!H131-'kjøring-støtteark'!D131)*'Kostnader lønn, utstyr osv.'!$S$20/60*(-1)*Målinger!$F$3)</f>
        <v/>
      </c>
      <c r="V128" s="123" t="str">
        <f>IF(Målinger!AU128="","",(Målinger!AU128-Målinger!H128)*'Kostnader lønn, utstyr osv.'!$S$39*Målinger!$F$3*(-1))</f>
        <v/>
      </c>
      <c r="W128" s="122" t="str">
        <f>IF(Målinger!AT128="","",(Målinger!AT128-Målinger!G128)*'Kostnader lønn, utstyr osv.'!$S$34*(-1)*Målinger!$F$3)</f>
        <v/>
      </c>
      <c r="X128" s="120"/>
      <c r="Y128" s="120"/>
      <c r="Z128" s="121"/>
      <c r="AA128" s="123"/>
      <c r="AB128" s="122"/>
      <c r="AC128" s="120"/>
      <c r="AD128" s="120"/>
      <c r="AE128" s="121"/>
      <c r="AF128" s="123"/>
      <c r="AG128" s="122"/>
      <c r="AH128" s="120"/>
      <c r="AI128" s="120"/>
      <c r="AJ128" s="121"/>
      <c r="AK128" s="123"/>
      <c r="AL128" s="122"/>
      <c r="AM128" s="120"/>
      <c r="AN128" s="120"/>
      <c r="AO128" s="121"/>
      <c r="AP128" s="123"/>
      <c r="AQ128" s="122"/>
      <c r="AR128" s="120"/>
      <c r="AS128" s="120"/>
      <c r="AT128" s="121"/>
      <c r="AU128" s="123"/>
      <c r="AV128" s="122"/>
      <c r="AW128" s="120"/>
      <c r="AX128" s="120"/>
      <c r="AY128" s="121"/>
      <c r="AZ128" s="123"/>
      <c r="BA128" s="122"/>
      <c r="BB128" s="120"/>
      <c r="BC128" s="120"/>
      <c r="BD128" s="121"/>
      <c r="BE128" s="123"/>
      <c r="BF128" s="122"/>
      <c r="BG128" s="120"/>
      <c r="BH128" s="120"/>
      <c r="BI128" s="121"/>
      <c r="BJ128" s="123"/>
      <c r="BK128" s="122"/>
      <c r="BL128" s="120"/>
      <c r="BM128" s="120"/>
      <c r="BN128" s="121"/>
      <c r="BO128" s="123"/>
      <c r="BP128" s="122"/>
      <c r="BQ128" s="120"/>
      <c r="BR128" s="120"/>
      <c r="BS128" s="121"/>
      <c r="BT128" s="123"/>
      <c r="BU128" s="122"/>
      <c r="BV128" s="120"/>
      <c r="BW128" s="120"/>
      <c r="BX128" s="121"/>
      <c r="BY128" s="123"/>
      <c r="BZ128" s="122"/>
      <c r="CA128" s="120"/>
      <c r="CB128" s="120"/>
      <c r="CC128" s="121"/>
      <c r="CD128" s="123"/>
      <c r="CE128" s="122"/>
      <c r="CF128" s="120"/>
      <c r="CG128" s="120"/>
      <c r="CH128" s="121"/>
      <c r="CI128" s="123"/>
      <c r="CJ128" s="122"/>
      <c r="CK128" s="120"/>
      <c r="CL128" s="120"/>
      <c r="CM128" s="121"/>
      <c r="CN128" s="123"/>
      <c r="CO128" s="122"/>
      <c r="CP128" s="120"/>
      <c r="CQ128" s="120"/>
      <c r="CR128" s="121"/>
      <c r="CS128" s="123"/>
      <c r="CT128" s="122"/>
      <c r="CU128" s="120"/>
      <c r="CV128" s="120"/>
      <c r="CW128" s="121"/>
      <c r="CX128" s="123"/>
      <c r="CY128" s="122"/>
      <c r="CZ128" s="120"/>
      <c r="DA128" s="120"/>
      <c r="DB128" s="121"/>
      <c r="DC128" s="123"/>
      <c r="DD128" s="122"/>
      <c r="DE128" s="120"/>
      <c r="DF128" s="120"/>
      <c r="DG128" s="121"/>
      <c r="DH128" s="123"/>
      <c r="DI128" s="122"/>
      <c r="DJ128" s="120"/>
      <c r="DK128" s="120"/>
      <c r="DL128" s="121"/>
      <c r="DM128" s="123"/>
      <c r="DN128" s="122"/>
      <c r="DO128" s="120"/>
      <c r="DP128" s="120"/>
      <c r="DQ128" s="121"/>
      <c r="DR128" s="123"/>
      <c r="DS128" s="122"/>
      <c r="DT128" s="115">
        <f t="shared" si="1"/>
        <v>0</v>
      </c>
    </row>
    <row r="129" spans="1:124">
      <c r="A129" s="36" t="str">
        <f>IF(Brukerregistrering!C127="","",Brukerregistrering!C127)</f>
        <v/>
      </c>
      <c r="B129" s="22" t="str">
        <f>IF(Brukerregistrering!F127="","",Brukerregistrering!F127)</f>
        <v/>
      </c>
      <c r="C129" s="23" t="str">
        <f>IF(Brukerregistrering!H127="","",Brukerregistrering!H127)</f>
        <v/>
      </c>
      <c r="D129" s="120" t="str">
        <f>IF(Målinger!K129="","",(Målinger!K129-Målinger!$E129)*'Kostnader lønn, utstyr osv.'!$S$25*(-1))</f>
        <v/>
      </c>
      <c r="E129" s="120" t="str">
        <f>IF(AND(Målinger!L129="",Målinger!O129=""),"",(Målinger!L129+Målinger!O129-Målinger!F129)*'Kostnader lønn, utstyr osv.'!$S$20/60*(-1)*Målinger!$F$3)</f>
        <v/>
      </c>
      <c r="F129" s="121" t="str">
        <f>IF(Målinger!K129="","",('kjøring-støtteark'!E132-'kjøring-støtteark'!D132)*'Kostnader lønn, utstyr osv.'!$S$20/60*(-1)*Målinger!$F$3)</f>
        <v/>
      </c>
      <c r="G129" s="123" t="str">
        <f>IF(Målinger!N129="","",(Målinger!N129-Målinger!H129)*'Kostnader lønn, utstyr osv.'!$S$39*Målinger!$F$3*(-1))</f>
        <v/>
      </c>
      <c r="H129" s="122" t="str">
        <f>IF(Målinger!M129="","",(Målinger!M129-Målinger!G129)*'Kostnader lønn, utstyr osv.'!$S$34*(-1)*Målinger!$F$3)</f>
        <v/>
      </c>
      <c r="I129" s="120" t="str">
        <f>IF(Målinger!V129="","",(Målinger!V129-Målinger!$E129)*'Kostnader lønn, utstyr osv.'!$S$25*(-1))</f>
        <v/>
      </c>
      <c r="J129" s="120" t="str">
        <f>IF(AND(Målinger!W129="",Målinger!Z129=""),"",(Målinger!W129+Målinger!Z129-Målinger!F129)*'Kostnader lønn, utstyr osv.'!$S$20/60*(-1)*Målinger!$F$3)</f>
        <v/>
      </c>
      <c r="K129" s="121" t="str">
        <f>IF(Målinger!V129="","",('kjøring-støtteark'!F132-'kjøring-støtteark'!D132)*'Kostnader lønn, utstyr osv.'!$S$20/60*(-1)*Målinger!$F$3)</f>
        <v/>
      </c>
      <c r="L129" s="123" t="str">
        <f>IF(Målinger!Y129="","",(Målinger!Y129-Målinger!H129)*'Kostnader lønn, utstyr osv.'!$S$39*Målinger!$F$3*(-1))</f>
        <v/>
      </c>
      <c r="M129" s="122" t="str">
        <f>IF(Målinger!X129="","",(Målinger!X129-Målinger!G129)*'Kostnader lønn, utstyr osv.'!$S$34*(-1)*Målinger!$F$3)</f>
        <v/>
      </c>
      <c r="N129" s="120" t="str">
        <f>IF(Målinger!AG129="","",(Målinger!AG129-Målinger!$E129)*'Kostnader lønn, utstyr osv.'!$S$25*(-1))</f>
        <v/>
      </c>
      <c r="O129" s="120" t="str">
        <f>IF(AND(Målinger!AH129="",Målinger!AK129=""),"",(Målinger!AH129+Målinger!AK129-Målinger!F129)*'Kostnader lønn, utstyr osv.'!$S$20/60*(-1)*Målinger!$F$3)</f>
        <v/>
      </c>
      <c r="P129" s="121" t="str">
        <f>IF(Målinger!AG129="","",('kjøring-støtteark'!G132-'kjøring-støtteark'!D132)*'Kostnader lønn, utstyr osv.'!$S$20/60*(-1)*Målinger!$F$3)</f>
        <v/>
      </c>
      <c r="Q129" s="123" t="str">
        <f>IF(Målinger!AJ129="","",(Målinger!AJ129-Målinger!H129)*'Kostnader lønn, utstyr osv.'!$S$39*Målinger!$F$3*(-1))</f>
        <v/>
      </c>
      <c r="R129" s="122" t="str">
        <f>IF(Målinger!AI129="","",(Målinger!AI129-Målinger!G129)*'Kostnader lønn, utstyr osv.'!$S$34*(-1)*Målinger!$F$3)</f>
        <v/>
      </c>
      <c r="S129" s="120" t="str">
        <f>IF(Målinger!AR129="","",(Målinger!AR129-Målinger!$E129)*'Kostnader lønn, utstyr osv.'!$S$25*(-1))</f>
        <v/>
      </c>
      <c r="T129" s="120" t="str">
        <f>IF(AND(Målinger!AS129="",Målinger!AV129=""),"",(Målinger!AS129+Målinger!AV129-Målinger!F129)*'Kostnader lønn, utstyr osv.'!$S$20/60*(-1)*Målinger!$F$3)</f>
        <v/>
      </c>
      <c r="U129" s="121" t="str">
        <f>IF(Målinger!AR129="","",('kjøring-støtteark'!H132-'kjøring-støtteark'!D132)*'Kostnader lønn, utstyr osv.'!$S$20/60*(-1)*Målinger!$F$3)</f>
        <v/>
      </c>
      <c r="V129" s="123" t="str">
        <f>IF(Målinger!AU129="","",(Målinger!AU129-Målinger!H129)*'Kostnader lønn, utstyr osv.'!$S$39*Målinger!$F$3*(-1))</f>
        <v/>
      </c>
      <c r="W129" s="122" t="str">
        <f>IF(Målinger!AT129="","",(Målinger!AT129-Målinger!G129)*'Kostnader lønn, utstyr osv.'!$S$34*(-1)*Målinger!$F$3)</f>
        <v/>
      </c>
      <c r="X129" s="120"/>
      <c r="Y129" s="120"/>
      <c r="Z129" s="121"/>
      <c r="AA129" s="123"/>
      <c r="AB129" s="122"/>
      <c r="AC129" s="120"/>
      <c r="AD129" s="120"/>
      <c r="AE129" s="121"/>
      <c r="AF129" s="123"/>
      <c r="AG129" s="122"/>
      <c r="AH129" s="120"/>
      <c r="AI129" s="120"/>
      <c r="AJ129" s="121"/>
      <c r="AK129" s="123"/>
      <c r="AL129" s="122"/>
      <c r="AM129" s="120"/>
      <c r="AN129" s="120"/>
      <c r="AO129" s="121"/>
      <c r="AP129" s="123"/>
      <c r="AQ129" s="122"/>
      <c r="AR129" s="120"/>
      <c r="AS129" s="120"/>
      <c r="AT129" s="121"/>
      <c r="AU129" s="123"/>
      <c r="AV129" s="122"/>
      <c r="AW129" s="120"/>
      <c r="AX129" s="120"/>
      <c r="AY129" s="121"/>
      <c r="AZ129" s="123"/>
      <c r="BA129" s="122"/>
      <c r="BB129" s="120"/>
      <c r="BC129" s="120"/>
      <c r="BD129" s="121"/>
      <c r="BE129" s="123"/>
      <c r="BF129" s="122"/>
      <c r="BG129" s="120"/>
      <c r="BH129" s="120"/>
      <c r="BI129" s="121"/>
      <c r="BJ129" s="123"/>
      <c r="BK129" s="122"/>
      <c r="BL129" s="120"/>
      <c r="BM129" s="120"/>
      <c r="BN129" s="121"/>
      <c r="BO129" s="123"/>
      <c r="BP129" s="122"/>
      <c r="BQ129" s="120"/>
      <c r="BR129" s="120"/>
      <c r="BS129" s="121"/>
      <c r="BT129" s="123"/>
      <c r="BU129" s="122"/>
      <c r="BV129" s="120"/>
      <c r="BW129" s="120"/>
      <c r="BX129" s="121"/>
      <c r="BY129" s="123"/>
      <c r="BZ129" s="122"/>
      <c r="CA129" s="120"/>
      <c r="CB129" s="120"/>
      <c r="CC129" s="121"/>
      <c r="CD129" s="123"/>
      <c r="CE129" s="122"/>
      <c r="CF129" s="120"/>
      <c r="CG129" s="120"/>
      <c r="CH129" s="121"/>
      <c r="CI129" s="123"/>
      <c r="CJ129" s="122"/>
      <c r="CK129" s="120"/>
      <c r="CL129" s="120"/>
      <c r="CM129" s="121"/>
      <c r="CN129" s="123"/>
      <c r="CO129" s="122"/>
      <c r="CP129" s="120"/>
      <c r="CQ129" s="120"/>
      <c r="CR129" s="121"/>
      <c r="CS129" s="123"/>
      <c r="CT129" s="122"/>
      <c r="CU129" s="120"/>
      <c r="CV129" s="120"/>
      <c r="CW129" s="121"/>
      <c r="CX129" s="123"/>
      <c r="CY129" s="122"/>
      <c r="CZ129" s="120"/>
      <c r="DA129" s="120"/>
      <c r="DB129" s="121"/>
      <c r="DC129" s="123"/>
      <c r="DD129" s="122"/>
      <c r="DE129" s="120"/>
      <c r="DF129" s="120"/>
      <c r="DG129" s="121"/>
      <c r="DH129" s="123"/>
      <c r="DI129" s="122"/>
      <c r="DJ129" s="120"/>
      <c r="DK129" s="120"/>
      <c r="DL129" s="121"/>
      <c r="DM129" s="123"/>
      <c r="DN129" s="122"/>
      <c r="DO129" s="120"/>
      <c r="DP129" s="120"/>
      <c r="DQ129" s="121"/>
      <c r="DR129" s="123"/>
      <c r="DS129" s="122"/>
      <c r="DT129" s="115">
        <f t="shared" si="1"/>
        <v>0</v>
      </c>
    </row>
    <row r="130" spans="1:124">
      <c r="A130" s="36" t="str">
        <f>IF(Brukerregistrering!C128="","",Brukerregistrering!C128)</f>
        <v/>
      </c>
      <c r="B130" s="22" t="str">
        <f>IF(Brukerregistrering!F128="","",Brukerregistrering!F128)</f>
        <v/>
      </c>
      <c r="C130" s="23" t="str">
        <f>IF(Brukerregistrering!H128="","",Brukerregistrering!H128)</f>
        <v/>
      </c>
      <c r="D130" s="120" t="str">
        <f>IF(Målinger!K130="","",(Målinger!K130-Målinger!$E130)*'Kostnader lønn, utstyr osv.'!$S$25*(-1))</f>
        <v/>
      </c>
      <c r="E130" s="120" t="str">
        <f>IF(AND(Målinger!L130="",Målinger!O130=""),"",(Målinger!L130+Målinger!O130-Målinger!F130)*'Kostnader lønn, utstyr osv.'!$S$20/60*(-1)*Målinger!$F$3)</f>
        <v/>
      </c>
      <c r="F130" s="121" t="str">
        <f>IF(Målinger!K130="","",('kjøring-støtteark'!E133-'kjøring-støtteark'!D133)*'Kostnader lønn, utstyr osv.'!$S$20/60*(-1)*Målinger!$F$3)</f>
        <v/>
      </c>
      <c r="G130" s="123" t="str">
        <f>IF(Målinger!N130="","",(Målinger!N130-Målinger!H130)*'Kostnader lønn, utstyr osv.'!$S$39*Målinger!$F$3*(-1))</f>
        <v/>
      </c>
      <c r="H130" s="122" t="str">
        <f>IF(Målinger!M130="","",(Målinger!M130-Målinger!G130)*'Kostnader lønn, utstyr osv.'!$S$34*(-1)*Målinger!$F$3)</f>
        <v/>
      </c>
      <c r="I130" s="120" t="str">
        <f>IF(Målinger!V130="","",(Målinger!V130-Målinger!$E130)*'Kostnader lønn, utstyr osv.'!$S$25*(-1))</f>
        <v/>
      </c>
      <c r="J130" s="120" t="str">
        <f>IF(AND(Målinger!W130="",Målinger!Z130=""),"",(Målinger!W130+Målinger!Z130-Målinger!F130)*'Kostnader lønn, utstyr osv.'!$S$20/60*(-1)*Målinger!$F$3)</f>
        <v/>
      </c>
      <c r="K130" s="121" t="str">
        <f>IF(Målinger!V130="","",('kjøring-støtteark'!F133-'kjøring-støtteark'!D133)*'Kostnader lønn, utstyr osv.'!$S$20/60*(-1)*Målinger!$F$3)</f>
        <v/>
      </c>
      <c r="L130" s="123" t="str">
        <f>IF(Målinger!Y130="","",(Målinger!Y130-Målinger!H130)*'Kostnader lønn, utstyr osv.'!$S$39*Målinger!$F$3*(-1))</f>
        <v/>
      </c>
      <c r="M130" s="122" t="str">
        <f>IF(Målinger!X130="","",(Målinger!X130-Målinger!G130)*'Kostnader lønn, utstyr osv.'!$S$34*(-1)*Målinger!$F$3)</f>
        <v/>
      </c>
      <c r="N130" s="120" t="str">
        <f>IF(Målinger!AG130="","",(Målinger!AG130-Målinger!$E130)*'Kostnader lønn, utstyr osv.'!$S$25*(-1))</f>
        <v/>
      </c>
      <c r="O130" s="120" t="str">
        <f>IF(AND(Målinger!AH130="",Målinger!AK130=""),"",(Målinger!AH130+Målinger!AK130-Målinger!F130)*'Kostnader lønn, utstyr osv.'!$S$20/60*(-1)*Målinger!$F$3)</f>
        <v/>
      </c>
      <c r="P130" s="121" t="str">
        <f>IF(Målinger!AG130="","",('kjøring-støtteark'!G133-'kjøring-støtteark'!D133)*'Kostnader lønn, utstyr osv.'!$S$20/60*(-1)*Målinger!$F$3)</f>
        <v/>
      </c>
      <c r="Q130" s="123" t="str">
        <f>IF(Målinger!AJ130="","",(Målinger!AJ130-Målinger!H130)*'Kostnader lønn, utstyr osv.'!$S$39*Målinger!$F$3*(-1))</f>
        <v/>
      </c>
      <c r="R130" s="122" t="str">
        <f>IF(Målinger!AI130="","",(Målinger!AI130-Målinger!G130)*'Kostnader lønn, utstyr osv.'!$S$34*(-1)*Målinger!$F$3)</f>
        <v/>
      </c>
      <c r="S130" s="120" t="str">
        <f>IF(Målinger!AR130="","",(Målinger!AR130-Målinger!$E130)*'Kostnader lønn, utstyr osv.'!$S$25*(-1))</f>
        <v/>
      </c>
      <c r="T130" s="120" t="str">
        <f>IF(AND(Målinger!AS130="",Målinger!AV130=""),"",(Målinger!AS130+Målinger!AV130-Målinger!F130)*'Kostnader lønn, utstyr osv.'!$S$20/60*(-1)*Målinger!$F$3)</f>
        <v/>
      </c>
      <c r="U130" s="121" t="str">
        <f>IF(Målinger!AR130="","",('kjøring-støtteark'!H133-'kjøring-støtteark'!D133)*'Kostnader lønn, utstyr osv.'!$S$20/60*(-1)*Målinger!$F$3)</f>
        <v/>
      </c>
      <c r="V130" s="123" t="str">
        <f>IF(Målinger!AU130="","",(Målinger!AU130-Målinger!H130)*'Kostnader lønn, utstyr osv.'!$S$39*Målinger!$F$3*(-1))</f>
        <v/>
      </c>
      <c r="W130" s="122" t="str">
        <f>IF(Målinger!AT130="","",(Målinger!AT130-Målinger!G130)*'Kostnader lønn, utstyr osv.'!$S$34*(-1)*Målinger!$F$3)</f>
        <v/>
      </c>
      <c r="X130" s="120"/>
      <c r="Y130" s="120"/>
      <c r="Z130" s="121"/>
      <c r="AA130" s="123"/>
      <c r="AB130" s="122"/>
      <c r="AC130" s="120"/>
      <c r="AD130" s="120"/>
      <c r="AE130" s="121"/>
      <c r="AF130" s="123"/>
      <c r="AG130" s="122"/>
      <c r="AH130" s="120"/>
      <c r="AI130" s="120"/>
      <c r="AJ130" s="121"/>
      <c r="AK130" s="123"/>
      <c r="AL130" s="122"/>
      <c r="AM130" s="120"/>
      <c r="AN130" s="120"/>
      <c r="AO130" s="121"/>
      <c r="AP130" s="123"/>
      <c r="AQ130" s="122"/>
      <c r="AR130" s="120"/>
      <c r="AS130" s="120"/>
      <c r="AT130" s="121"/>
      <c r="AU130" s="123"/>
      <c r="AV130" s="122"/>
      <c r="AW130" s="120"/>
      <c r="AX130" s="120"/>
      <c r="AY130" s="121"/>
      <c r="AZ130" s="123"/>
      <c r="BA130" s="122"/>
      <c r="BB130" s="120"/>
      <c r="BC130" s="120"/>
      <c r="BD130" s="121"/>
      <c r="BE130" s="123"/>
      <c r="BF130" s="122"/>
      <c r="BG130" s="120"/>
      <c r="BH130" s="120"/>
      <c r="BI130" s="121"/>
      <c r="BJ130" s="123"/>
      <c r="BK130" s="122"/>
      <c r="BL130" s="120"/>
      <c r="BM130" s="120"/>
      <c r="BN130" s="121"/>
      <c r="BO130" s="123"/>
      <c r="BP130" s="122"/>
      <c r="BQ130" s="120"/>
      <c r="BR130" s="120"/>
      <c r="BS130" s="121"/>
      <c r="BT130" s="123"/>
      <c r="BU130" s="122"/>
      <c r="BV130" s="120"/>
      <c r="BW130" s="120"/>
      <c r="BX130" s="121"/>
      <c r="BY130" s="123"/>
      <c r="BZ130" s="122"/>
      <c r="CA130" s="120"/>
      <c r="CB130" s="120"/>
      <c r="CC130" s="121"/>
      <c r="CD130" s="123"/>
      <c r="CE130" s="122"/>
      <c r="CF130" s="120"/>
      <c r="CG130" s="120"/>
      <c r="CH130" s="121"/>
      <c r="CI130" s="123"/>
      <c r="CJ130" s="122"/>
      <c r="CK130" s="120"/>
      <c r="CL130" s="120"/>
      <c r="CM130" s="121"/>
      <c r="CN130" s="123"/>
      <c r="CO130" s="122"/>
      <c r="CP130" s="120"/>
      <c r="CQ130" s="120"/>
      <c r="CR130" s="121"/>
      <c r="CS130" s="123"/>
      <c r="CT130" s="122"/>
      <c r="CU130" s="120"/>
      <c r="CV130" s="120"/>
      <c r="CW130" s="121"/>
      <c r="CX130" s="123"/>
      <c r="CY130" s="122"/>
      <c r="CZ130" s="120"/>
      <c r="DA130" s="120"/>
      <c r="DB130" s="121"/>
      <c r="DC130" s="123"/>
      <c r="DD130" s="122"/>
      <c r="DE130" s="120"/>
      <c r="DF130" s="120"/>
      <c r="DG130" s="121"/>
      <c r="DH130" s="123"/>
      <c r="DI130" s="122"/>
      <c r="DJ130" s="120"/>
      <c r="DK130" s="120"/>
      <c r="DL130" s="121"/>
      <c r="DM130" s="123"/>
      <c r="DN130" s="122"/>
      <c r="DO130" s="120"/>
      <c r="DP130" s="120"/>
      <c r="DQ130" s="121"/>
      <c r="DR130" s="123"/>
      <c r="DS130" s="122"/>
      <c r="DT130" s="115">
        <f t="shared" si="1"/>
        <v>0</v>
      </c>
    </row>
    <row r="131" spans="1:124">
      <c r="A131" s="36" t="str">
        <f>IF(Brukerregistrering!C129="","",Brukerregistrering!C129)</f>
        <v/>
      </c>
      <c r="B131" s="22" t="str">
        <f>IF(Brukerregistrering!F129="","",Brukerregistrering!F129)</f>
        <v/>
      </c>
      <c r="C131" s="23" t="str">
        <f>IF(Brukerregistrering!H129="","",Brukerregistrering!H129)</f>
        <v/>
      </c>
      <c r="D131" s="120" t="str">
        <f>IF(Målinger!K131="","",(Målinger!K131-Målinger!$E131)*'Kostnader lønn, utstyr osv.'!$S$25*(-1))</f>
        <v/>
      </c>
      <c r="E131" s="120" t="str">
        <f>IF(AND(Målinger!L131="",Målinger!O131=""),"",(Målinger!L131+Målinger!O131-Målinger!F131)*'Kostnader lønn, utstyr osv.'!$S$20/60*(-1)*Målinger!$F$3)</f>
        <v/>
      </c>
      <c r="F131" s="121" t="str">
        <f>IF(Målinger!K131="","",('kjøring-støtteark'!E134-'kjøring-støtteark'!D134)*'Kostnader lønn, utstyr osv.'!$S$20/60*(-1)*Målinger!$F$3)</f>
        <v/>
      </c>
      <c r="G131" s="123" t="str">
        <f>IF(Målinger!N131="","",(Målinger!N131-Målinger!H131)*'Kostnader lønn, utstyr osv.'!$S$39*Målinger!$F$3*(-1))</f>
        <v/>
      </c>
      <c r="H131" s="122" t="str">
        <f>IF(Målinger!M131="","",(Målinger!M131-Målinger!G131)*'Kostnader lønn, utstyr osv.'!$S$34*(-1)*Målinger!$F$3)</f>
        <v/>
      </c>
      <c r="I131" s="120" t="str">
        <f>IF(Målinger!V131="","",(Målinger!V131-Målinger!$E131)*'Kostnader lønn, utstyr osv.'!$S$25*(-1))</f>
        <v/>
      </c>
      <c r="J131" s="120" t="str">
        <f>IF(AND(Målinger!W131="",Målinger!Z131=""),"",(Målinger!W131+Målinger!Z131-Målinger!F131)*'Kostnader lønn, utstyr osv.'!$S$20/60*(-1)*Målinger!$F$3)</f>
        <v/>
      </c>
      <c r="K131" s="121" t="str">
        <f>IF(Målinger!V131="","",('kjøring-støtteark'!F134-'kjøring-støtteark'!D134)*'Kostnader lønn, utstyr osv.'!$S$20/60*(-1)*Målinger!$F$3)</f>
        <v/>
      </c>
      <c r="L131" s="123" t="str">
        <f>IF(Målinger!Y131="","",(Målinger!Y131-Målinger!H131)*'Kostnader lønn, utstyr osv.'!$S$39*Målinger!$F$3*(-1))</f>
        <v/>
      </c>
      <c r="M131" s="122" t="str">
        <f>IF(Målinger!X131="","",(Målinger!X131-Målinger!G131)*'Kostnader lønn, utstyr osv.'!$S$34*(-1)*Målinger!$F$3)</f>
        <v/>
      </c>
      <c r="N131" s="120" t="str">
        <f>IF(Målinger!AG131="","",(Målinger!AG131-Målinger!$E131)*'Kostnader lønn, utstyr osv.'!$S$25*(-1))</f>
        <v/>
      </c>
      <c r="O131" s="120" t="str">
        <f>IF(AND(Målinger!AH131="",Målinger!AK131=""),"",(Målinger!AH131+Målinger!AK131-Målinger!F131)*'Kostnader lønn, utstyr osv.'!$S$20/60*(-1)*Målinger!$F$3)</f>
        <v/>
      </c>
      <c r="P131" s="121" t="str">
        <f>IF(Målinger!AG131="","",('kjøring-støtteark'!G134-'kjøring-støtteark'!D134)*'Kostnader lønn, utstyr osv.'!$S$20/60*(-1)*Målinger!$F$3)</f>
        <v/>
      </c>
      <c r="Q131" s="123" t="str">
        <f>IF(Målinger!AJ131="","",(Målinger!AJ131-Målinger!H131)*'Kostnader lønn, utstyr osv.'!$S$39*Målinger!$F$3*(-1))</f>
        <v/>
      </c>
      <c r="R131" s="122" t="str">
        <f>IF(Målinger!AI131="","",(Målinger!AI131-Målinger!G131)*'Kostnader lønn, utstyr osv.'!$S$34*(-1)*Målinger!$F$3)</f>
        <v/>
      </c>
      <c r="S131" s="120" t="str">
        <f>IF(Målinger!AR131="","",(Målinger!AR131-Målinger!$E131)*'Kostnader lønn, utstyr osv.'!$S$25*(-1))</f>
        <v/>
      </c>
      <c r="T131" s="120" t="str">
        <f>IF(AND(Målinger!AS131="",Målinger!AV131=""),"",(Målinger!AS131+Målinger!AV131-Målinger!F131)*'Kostnader lønn, utstyr osv.'!$S$20/60*(-1)*Målinger!$F$3)</f>
        <v/>
      </c>
      <c r="U131" s="121" t="str">
        <f>IF(Målinger!AR131="","",('kjøring-støtteark'!H134-'kjøring-støtteark'!D134)*'Kostnader lønn, utstyr osv.'!$S$20/60*(-1)*Målinger!$F$3)</f>
        <v/>
      </c>
      <c r="V131" s="123" t="str">
        <f>IF(Målinger!AU131="","",(Målinger!AU131-Målinger!H131)*'Kostnader lønn, utstyr osv.'!$S$39*Målinger!$F$3*(-1))</f>
        <v/>
      </c>
      <c r="W131" s="122" t="str">
        <f>IF(Målinger!AT131="","",(Målinger!AT131-Målinger!G131)*'Kostnader lønn, utstyr osv.'!$S$34*(-1)*Målinger!$F$3)</f>
        <v/>
      </c>
      <c r="X131" s="120"/>
      <c r="Y131" s="120"/>
      <c r="Z131" s="121"/>
      <c r="AA131" s="123"/>
      <c r="AB131" s="122"/>
      <c r="AC131" s="120"/>
      <c r="AD131" s="120"/>
      <c r="AE131" s="121"/>
      <c r="AF131" s="123"/>
      <c r="AG131" s="122"/>
      <c r="AH131" s="120"/>
      <c r="AI131" s="120"/>
      <c r="AJ131" s="121"/>
      <c r="AK131" s="123"/>
      <c r="AL131" s="122"/>
      <c r="AM131" s="120"/>
      <c r="AN131" s="120"/>
      <c r="AO131" s="121"/>
      <c r="AP131" s="123"/>
      <c r="AQ131" s="122"/>
      <c r="AR131" s="120"/>
      <c r="AS131" s="120"/>
      <c r="AT131" s="121"/>
      <c r="AU131" s="123"/>
      <c r="AV131" s="122"/>
      <c r="AW131" s="120"/>
      <c r="AX131" s="120"/>
      <c r="AY131" s="121"/>
      <c r="AZ131" s="123"/>
      <c r="BA131" s="122"/>
      <c r="BB131" s="120"/>
      <c r="BC131" s="120"/>
      <c r="BD131" s="121"/>
      <c r="BE131" s="123"/>
      <c r="BF131" s="122"/>
      <c r="BG131" s="120"/>
      <c r="BH131" s="120"/>
      <c r="BI131" s="121"/>
      <c r="BJ131" s="123"/>
      <c r="BK131" s="122"/>
      <c r="BL131" s="120"/>
      <c r="BM131" s="120"/>
      <c r="BN131" s="121"/>
      <c r="BO131" s="123"/>
      <c r="BP131" s="122"/>
      <c r="BQ131" s="120"/>
      <c r="BR131" s="120"/>
      <c r="BS131" s="121"/>
      <c r="BT131" s="123"/>
      <c r="BU131" s="122"/>
      <c r="BV131" s="120"/>
      <c r="BW131" s="120"/>
      <c r="BX131" s="121"/>
      <c r="BY131" s="123"/>
      <c r="BZ131" s="122"/>
      <c r="CA131" s="120"/>
      <c r="CB131" s="120"/>
      <c r="CC131" s="121"/>
      <c r="CD131" s="123"/>
      <c r="CE131" s="122"/>
      <c r="CF131" s="120"/>
      <c r="CG131" s="120"/>
      <c r="CH131" s="121"/>
      <c r="CI131" s="123"/>
      <c r="CJ131" s="122"/>
      <c r="CK131" s="120"/>
      <c r="CL131" s="120"/>
      <c r="CM131" s="121"/>
      <c r="CN131" s="123"/>
      <c r="CO131" s="122"/>
      <c r="CP131" s="120"/>
      <c r="CQ131" s="120"/>
      <c r="CR131" s="121"/>
      <c r="CS131" s="123"/>
      <c r="CT131" s="122"/>
      <c r="CU131" s="120"/>
      <c r="CV131" s="120"/>
      <c r="CW131" s="121"/>
      <c r="CX131" s="123"/>
      <c r="CY131" s="122"/>
      <c r="CZ131" s="120"/>
      <c r="DA131" s="120"/>
      <c r="DB131" s="121"/>
      <c r="DC131" s="123"/>
      <c r="DD131" s="122"/>
      <c r="DE131" s="120"/>
      <c r="DF131" s="120"/>
      <c r="DG131" s="121"/>
      <c r="DH131" s="123"/>
      <c r="DI131" s="122"/>
      <c r="DJ131" s="120"/>
      <c r="DK131" s="120"/>
      <c r="DL131" s="121"/>
      <c r="DM131" s="123"/>
      <c r="DN131" s="122"/>
      <c r="DO131" s="120"/>
      <c r="DP131" s="120"/>
      <c r="DQ131" s="121"/>
      <c r="DR131" s="123"/>
      <c r="DS131" s="122"/>
      <c r="DT131" s="115">
        <f t="shared" si="1"/>
        <v>0</v>
      </c>
    </row>
    <row r="132" spans="1:124">
      <c r="A132" s="36" t="str">
        <f>IF(Brukerregistrering!C130="","",Brukerregistrering!C130)</f>
        <v/>
      </c>
      <c r="B132" s="22" t="str">
        <f>IF(Brukerregistrering!F130="","",Brukerregistrering!F130)</f>
        <v/>
      </c>
      <c r="C132" s="23" t="str">
        <f>IF(Brukerregistrering!H130="","",Brukerregistrering!H130)</f>
        <v/>
      </c>
      <c r="D132" s="120" t="str">
        <f>IF(Målinger!K132="","",(Målinger!K132-Målinger!$E132)*'Kostnader lønn, utstyr osv.'!$S$25*(-1))</f>
        <v/>
      </c>
      <c r="E132" s="120" t="str">
        <f>IF(AND(Målinger!L132="",Målinger!O132=""),"",(Målinger!L132+Målinger!O132-Målinger!F132)*'Kostnader lønn, utstyr osv.'!$S$20/60*(-1)*Målinger!$F$3)</f>
        <v/>
      </c>
      <c r="F132" s="121" t="str">
        <f>IF(Målinger!K132="","",('kjøring-støtteark'!E135-'kjøring-støtteark'!D135)*'Kostnader lønn, utstyr osv.'!$S$20/60*(-1)*Målinger!$F$3)</f>
        <v/>
      </c>
      <c r="G132" s="123" t="str">
        <f>IF(Målinger!N132="","",(Målinger!N132-Målinger!H132)*'Kostnader lønn, utstyr osv.'!$S$39*Målinger!$F$3*(-1))</f>
        <v/>
      </c>
      <c r="H132" s="122" t="str">
        <f>IF(Målinger!M132="","",(Målinger!M132-Målinger!G132)*'Kostnader lønn, utstyr osv.'!$S$34*(-1)*Målinger!$F$3)</f>
        <v/>
      </c>
      <c r="I132" s="120" t="str">
        <f>IF(Målinger!V132="","",(Målinger!V132-Målinger!$E132)*'Kostnader lønn, utstyr osv.'!$S$25*(-1))</f>
        <v/>
      </c>
      <c r="J132" s="120" t="str">
        <f>IF(AND(Målinger!W132="",Målinger!Z132=""),"",(Målinger!W132+Målinger!Z132-Målinger!F132)*'Kostnader lønn, utstyr osv.'!$S$20/60*(-1)*Målinger!$F$3)</f>
        <v/>
      </c>
      <c r="K132" s="121" t="str">
        <f>IF(Målinger!V132="","",('kjøring-støtteark'!F135-'kjøring-støtteark'!D135)*'Kostnader lønn, utstyr osv.'!$S$20/60*(-1)*Målinger!$F$3)</f>
        <v/>
      </c>
      <c r="L132" s="123" t="str">
        <f>IF(Målinger!Y132="","",(Målinger!Y132-Målinger!H132)*'Kostnader lønn, utstyr osv.'!$S$39*Målinger!$F$3*(-1))</f>
        <v/>
      </c>
      <c r="M132" s="122" t="str">
        <f>IF(Målinger!X132="","",(Målinger!X132-Målinger!G132)*'Kostnader lønn, utstyr osv.'!$S$34*(-1)*Målinger!$F$3)</f>
        <v/>
      </c>
      <c r="N132" s="120" t="str">
        <f>IF(Målinger!AG132="","",(Målinger!AG132-Målinger!$E132)*'Kostnader lønn, utstyr osv.'!$S$25*(-1))</f>
        <v/>
      </c>
      <c r="O132" s="120" t="str">
        <f>IF(AND(Målinger!AH132="",Målinger!AK132=""),"",(Målinger!AH132+Målinger!AK132-Målinger!F132)*'Kostnader lønn, utstyr osv.'!$S$20/60*(-1)*Målinger!$F$3)</f>
        <v/>
      </c>
      <c r="P132" s="121" t="str">
        <f>IF(Målinger!AG132="","",('kjøring-støtteark'!G135-'kjøring-støtteark'!D135)*'Kostnader lønn, utstyr osv.'!$S$20/60*(-1)*Målinger!$F$3)</f>
        <v/>
      </c>
      <c r="Q132" s="123" t="str">
        <f>IF(Målinger!AJ132="","",(Målinger!AJ132-Målinger!H132)*'Kostnader lønn, utstyr osv.'!$S$39*Målinger!$F$3*(-1))</f>
        <v/>
      </c>
      <c r="R132" s="122" t="str">
        <f>IF(Målinger!AI132="","",(Målinger!AI132-Målinger!G132)*'Kostnader lønn, utstyr osv.'!$S$34*(-1)*Målinger!$F$3)</f>
        <v/>
      </c>
      <c r="S132" s="120" t="str">
        <f>IF(Målinger!AR132="","",(Målinger!AR132-Målinger!$E132)*'Kostnader lønn, utstyr osv.'!$S$25*(-1))</f>
        <v/>
      </c>
      <c r="T132" s="120" t="str">
        <f>IF(AND(Målinger!AS132="",Målinger!AV132=""),"",(Målinger!AS132+Målinger!AV132-Målinger!F132)*'Kostnader lønn, utstyr osv.'!$S$20/60*(-1)*Målinger!$F$3)</f>
        <v/>
      </c>
      <c r="U132" s="121" t="str">
        <f>IF(Målinger!AR132="","",('kjøring-støtteark'!H135-'kjøring-støtteark'!D135)*'Kostnader lønn, utstyr osv.'!$S$20/60*(-1)*Målinger!$F$3)</f>
        <v/>
      </c>
      <c r="V132" s="123" t="str">
        <f>IF(Målinger!AU132="","",(Målinger!AU132-Målinger!H132)*'Kostnader lønn, utstyr osv.'!$S$39*Målinger!$F$3*(-1))</f>
        <v/>
      </c>
      <c r="W132" s="122" t="str">
        <f>IF(Målinger!AT132="","",(Målinger!AT132-Målinger!G132)*'Kostnader lønn, utstyr osv.'!$S$34*(-1)*Målinger!$F$3)</f>
        <v/>
      </c>
      <c r="X132" s="120"/>
      <c r="Y132" s="120"/>
      <c r="Z132" s="121"/>
      <c r="AA132" s="123"/>
      <c r="AB132" s="122"/>
      <c r="AC132" s="120"/>
      <c r="AD132" s="120"/>
      <c r="AE132" s="121"/>
      <c r="AF132" s="123"/>
      <c r="AG132" s="122"/>
      <c r="AH132" s="120"/>
      <c r="AI132" s="120"/>
      <c r="AJ132" s="121"/>
      <c r="AK132" s="123"/>
      <c r="AL132" s="122"/>
      <c r="AM132" s="120"/>
      <c r="AN132" s="120"/>
      <c r="AO132" s="121"/>
      <c r="AP132" s="123"/>
      <c r="AQ132" s="122"/>
      <c r="AR132" s="120"/>
      <c r="AS132" s="120"/>
      <c r="AT132" s="121"/>
      <c r="AU132" s="123"/>
      <c r="AV132" s="122"/>
      <c r="AW132" s="120"/>
      <c r="AX132" s="120"/>
      <c r="AY132" s="121"/>
      <c r="AZ132" s="123"/>
      <c r="BA132" s="122"/>
      <c r="BB132" s="120"/>
      <c r="BC132" s="120"/>
      <c r="BD132" s="121"/>
      <c r="BE132" s="123"/>
      <c r="BF132" s="122"/>
      <c r="BG132" s="120"/>
      <c r="BH132" s="120"/>
      <c r="BI132" s="121"/>
      <c r="BJ132" s="123"/>
      <c r="BK132" s="122"/>
      <c r="BL132" s="120"/>
      <c r="BM132" s="120"/>
      <c r="BN132" s="121"/>
      <c r="BO132" s="123"/>
      <c r="BP132" s="122"/>
      <c r="BQ132" s="120"/>
      <c r="BR132" s="120"/>
      <c r="BS132" s="121"/>
      <c r="BT132" s="123"/>
      <c r="BU132" s="122"/>
      <c r="BV132" s="120"/>
      <c r="BW132" s="120"/>
      <c r="BX132" s="121"/>
      <c r="BY132" s="123"/>
      <c r="BZ132" s="122"/>
      <c r="CA132" s="120"/>
      <c r="CB132" s="120"/>
      <c r="CC132" s="121"/>
      <c r="CD132" s="123"/>
      <c r="CE132" s="122"/>
      <c r="CF132" s="120"/>
      <c r="CG132" s="120"/>
      <c r="CH132" s="121"/>
      <c r="CI132" s="123"/>
      <c r="CJ132" s="122"/>
      <c r="CK132" s="120"/>
      <c r="CL132" s="120"/>
      <c r="CM132" s="121"/>
      <c r="CN132" s="123"/>
      <c r="CO132" s="122"/>
      <c r="CP132" s="120"/>
      <c r="CQ132" s="120"/>
      <c r="CR132" s="121"/>
      <c r="CS132" s="123"/>
      <c r="CT132" s="122"/>
      <c r="CU132" s="120"/>
      <c r="CV132" s="120"/>
      <c r="CW132" s="121"/>
      <c r="CX132" s="123"/>
      <c r="CY132" s="122"/>
      <c r="CZ132" s="120"/>
      <c r="DA132" s="120"/>
      <c r="DB132" s="121"/>
      <c r="DC132" s="123"/>
      <c r="DD132" s="122"/>
      <c r="DE132" s="120"/>
      <c r="DF132" s="120"/>
      <c r="DG132" s="121"/>
      <c r="DH132" s="123"/>
      <c r="DI132" s="122"/>
      <c r="DJ132" s="120"/>
      <c r="DK132" s="120"/>
      <c r="DL132" s="121"/>
      <c r="DM132" s="123"/>
      <c r="DN132" s="122"/>
      <c r="DO132" s="120"/>
      <c r="DP132" s="120"/>
      <c r="DQ132" s="121"/>
      <c r="DR132" s="123"/>
      <c r="DS132" s="122"/>
      <c r="DT132" s="115">
        <f t="shared" si="1"/>
        <v>0</v>
      </c>
    </row>
    <row r="133" spans="1:124">
      <c r="A133" s="36" t="str">
        <f>IF(Brukerregistrering!C131="","",Brukerregistrering!C131)</f>
        <v/>
      </c>
      <c r="B133" s="22" t="str">
        <f>IF(Brukerregistrering!F131="","",Brukerregistrering!F131)</f>
        <v/>
      </c>
      <c r="C133" s="23" t="str">
        <f>IF(Brukerregistrering!H131="","",Brukerregistrering!H131)</f>
        <v/>
      </c>
      <c r="D133" s="120" t="str">
        <f>IF(Målinger!K133="","",(Målinger!K133-Målinger!$E133)*'Kostnader lønn, utstyr osv.'!$S$25*(-1))</f>
        <v/>
      </c>
      <c r="E133" s="120" t="str">
        <f>IF(AND(Målinger!L133="",Målinger!O133=""),"",(Målinger!L133+Målinger!O133-Målinger!F133)*'Kostnader lønn, utstyr osv.'!$S$20/60*(-1)*Målinger!$F$3)</f>
        <v/>
      </c>
      <c r="F133" s="121" t="str">
        <f>IF(Målinger!K133="","",('kjøring-støtteark'!E136-'kjøring-støtteark'!D136)*'Kostnader lønn, utstyr osv.'!$S$20/60*(-1)*Målinger!$F$3)</f>
        <v/>
      </c>
      <c r="G133" s="123" t="str">
        <f>IF(Målinger!N133="","",(Målinger!N133-Målinger!H133)*'Kostnader lønn, utstyr osv.'!$S$39*Målinger!$F$3*(-1))</f>
        <v/>
      </c>
      <c r="H133" s="122" t="str">
        <f>IF(Målinger!M133="","",(Målinger!M133-Målinger!G133)*'Kostnader lønn, utstyr osv.'!$S$34*(-1)*Målinger!$F$3)</f>
        <v/>
      </c>
      <c r="I133" s="120" t="str">
        <f>IF(Målinger!V133="","",(Målinger!V133-Målinger!$E133)*'Kostnader lønn, utstyr osv.'!$S$25*(-1))</f>
        <v/>
      </c>
      <c r="J133" s="120" t="str">
        <f>IF(AND(Målinger!W133="",Målinger!Z133=""),"",(Målinger!W133+Målinger!Z133-Målinger!F133)*'Kostnader lønn, utstyr osv.'!$S$20/60*(-1)*Målinger!$F$3)</f>
        <v/>
      </c>
      <c r="K133" s="121" t="str">
        <f>IF(Målinger!V133="","",('kjøring-støtteark'!F136-'kjøring-støtteark'!D136)*'Kostnader lønn, utstyr osv.'!$S$20/60*(-1)*Målinger!$F$3)</f>
        <v/>
      </c>
      <c r="L133" s="123" t="str">
        <f>IF(Målinger!Y133="","",(Målinger!Y133-Målinger!H133)*'Kostnader lønn, utstyr osv.'!$S$39*Målinger!$F$3*(-1))</f>
        <v/>
      </c>
      <c r="M133" s="122" t="str">
        <f>IF(Målinger!X133="","",(Målinger!X133-Målinger!G133)*'Kostnader lønn, utstyr osv.'!$S$34*(-1)*Målinger!$F$3)</f>
        <v/>
      </c>
      <c r="N133" s="120" t="str">
        <f>IF(Målinger!AG133="","",(Målinger!AG133-Målinger!$E133)*'Kostnader lønn, utstyr osv.'!$S$25*(-1))</f>
        <v/>
      </c>
      <c r="O133" s="120" t="str">
        <f>IF(AND(Målinger!AH133="",Målinger!AK133=""),"",(Målinger!AH133+Målinger!AK133-Målinger!F133)*'Kostnader lønn, utstyr osv.'!$S$20/60*(-1)*Målinger!$F$3)</f>
        <v/>
      </c>
      <c r="P133" s="121" t="str">
        <f>IF(Målinger!AG133="","",('kjøring-støtteark'!G136-'kjøring-støtteark'!D136)*'Kostnader lønn, utstyr osv.'!$S$20/60*(-1)*Målinger!$F$3)</f>
        <v/>
      </c>
      <c r="Q133" s="123" t="str">
        <f>IF(Målinger!AJ133="","",(Målinger!AJ133-Målinger!H133)*'Kostnader lønn, utstyr osv.'!$S$39*Målinger!$F$3*(-1))</f>
        <v/>
      </c>
      <c r="R133" s="122" t="str">
        <f>IF(Målinger!AI133="","",(Målinger!AI133-Målinger!G133)*'Kostnader lønn, utstyr osv.'!$S$34*(-1)*Målinger!$F$3)</f>
        <v/>
      </c>
      <c r="S133" s="120" t="str">
        <f>IF(Målinger!AR133="","",(Målinger!AR133-Målinger!$E133)*'Kostnader lønn, utstyr osv.'!$S$25*(-1))</f>
        <v/>
      </c>
      <c r="T133" s="120" t="str">
        <f>IF(AND(Målinger!AS133="",Målinger!AV133=""),"",(Målinger!AS133+Målinger!AV133-Målinger!F133)*'Kostnader lønn, utstyr osv.'!$S$20/60*(-1)*Målinger!$F$3)</f>
        <v/>
      </c>
      <c r="U133" s="121" t="str">
        <f>IF(Målinger!AR133="","",('kjøring-støtteark'!H136-'kjøring-støtteark'!D136)*'Kostnader lønn, utstyr osv.'!$S$20/60*(-1)*Målinger!$F$3)</f>
        <v/>
      </c>
      <c r="V133" s="123" t="str">
        <f>IF(Målinger!AU133="","",(Målinger!AU133-Målinger!H133)*'Kostnader lønn, utstyr osv.'!$S$39*Målinger!$F$3*(-1))</f>
        <v/>
      </c>
      <c r="W133" s="122" t="str">
        <f>IF(Målinger!AT133="","",(Målinger!AT133-Målinger!G133)*'Kostnader lønn, utstyr osv.'!$S$34*(-1)*Målinger!$F$3)</f>
        <v/>
      </c>
      <c r="X133" s="120"/>
      <c r="Y133" s="120"/>
      <c r="Z133" s="121"/>
      <c r="AA133" s="123"/>
      <c r="AB133" s="122"/>
      <c r="AC133" s="120"/>
      <c r="AD133" s="120"/>
      <c r="AE133" s="121"/>
      <c r="AF133" s="123"/>
      <c r="AG133" s="122"/>
      <c r="AH133" s="120"/>
      <c r="AI133" s="120"/>
      <c r="AJ133" s="121"/>
      <c r="AK133" s="123"/>
      <c r="AL133" s="122"/>
      <c r="AM133" s="120"/>
      <c r="AN133" s="120"/>
      <c r="AO133" s="121"/>
      <c r="AP133" s="123"/>
      <c r="AQ133" s="122"/>
      <c r="AR133" s="120"/>
      <c r="AS133" s="120"/>
      <c r="AT133" s="121"/>
      <c r="AU133" s="123"/>
      <c r="AV133" s="122"/>
      <c r="AW133" s="120"/>
      <c r="AX133" s="120"/>
      <c r="AY133" s="121"/>
      <c r="AZ133" s="123"/>
      <c r="BA133" s="122"/>
      <c r="BB133" s="120"/>
      <c r="BC133" s="120"/>
      <c r="BD133" s="121"/>
      <c r="BE133" s="123"/>
      <c r="BF133" s="122"/>
      <c r="BG133" s="120"/>
      <c r="BH133" s="120"/>
      <c r="BI133" s="121"/>
      <c r="BJ133" s="123"/>
      <c r="BK133" s="122"/>
      <c r="BL133" s="120"/>
      <c r="BM133" s="120"/>
      <c r="BN133" s="121"/>
      <c r="BO133" s="123"/>
      <c r="BP133" s="122"/>
      <c r="BQ133" s="120"/>
      <c r="BR133" s="120"/>
      <c r="BS133" s="121"/>
      <c r="BT133" s="123"/>
      <c r="BU133" s="122"/>
      <c r="BV133" s="120"/>
      <c r="BW133" s="120"/>
      <c r="BX133" s="121"/>
      <c r="BY133" s="123"/>
      <c r="BZ133" s="122"/>
      <c r="CA133" s="120"/>
      <c r="CB133" s="120"/>
      <c r="CC133" s="121"/>
      <c r="CD133" s="123"/>
      <c r="CE133" s="122"/>
      <c r="CF133" s="120"/>
      <c r="CG133" s="120"/>
      <c r="CH133" s="121"/>
      <c r="CI133" s="123"/>
      <c r="CJ133" s="122"/>
      <c r="CK133" s="120"/>
      <c r="CL133" s="120"/>
      <c r="CM133" s="121"/>
      <c r="CN133" s="123"/>
      <c r="CO133" s="122"/>
      <c r="CP133" s="120"/>
      <c r="CQ133" s="120"/>
      <c r="CR133" s="121"/>
      <c r="CS133" s="123"/>
      <c r="CT133" s="122"/>
      <c r="CU133" s="120"/>
      <c r="CV133" s="120"/>
      <c r="CW133" s="121"/>
      <c r="CX133" s="123"/>
      <c r="CY133" s="122"/>
      <c r="CZ133" s="120"/>
      <c r="DA133" s="120"/>
      <c r="DB133" s="121"/>
      <c r="DC133" s="123"/>
      <c r="DD133" s="122"/>
      <c r="DE133" s="120"/>
      <c r="DF133" s="120"/>
      <c r="DG133" s="121"/>
      <c r="DH133" s="123"/>
      <c r="DI133" s="122"/>
      <c r="DJ133" s="120"/>
      <c r="DK133" s="120"/>
      <c r="DL133" s="121"/>
      <c r="DM133" s="123"/>
      <c r="DN133" s="122"/>
      <c r="DO133" s="120"/>
      <c r="DP133" s="120"/>
      <c r="DQ133" s="121"/>
      <c r="DR133" s="123"/>
      <c r="DS133" s="122"/>
      <c r="DT133" s="115">
        <f t="shared" si="1"/>
        <v>0</v>
      </c>
    </row>
    <row r="134" spans="1:124">
      <c r="A134" s="36" t="str">
        <f>IF(Brukerregistrering!C132="","",Brukerregistrering!C132)</f>
        <v/>
      </c>
      <c r="B134" s="22" t="str">
        <f>IF(Brukerregistrering!F132="","",Brukerregistrering!F132)</f>
        <v/>
      </c>
      <c r="C134" s="23" t="str">
        <f>IF(Brukerregistrering!H132="","",Brukerregistrering!H132)</f>
        <v/>
      </c>
      <c r="D134" s="120" t="str">
        <f>IF(Målinger!K134="","",(Målinger!K134-Målinger!$E134)*'Kostnader lønn, utstyr osv.'!$S$25*(-1))</f>
        <v/>
      </c>
      <c r="E134" s="120" t="str">
        <f>IF(AND(Målinger!L134="",Målinger!O134=""),"",(Målinger!L134+Målinger!O134-Målinger!F134)*'Kostnader lønn, utstyr osv.'!$S$20/60*(-1)*Målinger!$F$3)</f>
        <v/>
      </c>
      <c r="F134" s="121" t="str">
        <f>IF(Målinger!K134="","",('kjøring-støtteark'!E137-'kjøring-støtteark'!D137)*'Kostnader lønn, utstyr osv.'!$S$20/60*(-1)*Målinger!$F$3)</f>
        <v/>
      </c>
      <c r="G134" s="123" t="str">
        <f>IF(Målinger!N134="","",(Målinger!N134-Målinger!H134)*'Kostnader lønn, utstyr osv.'!$S$39*Målinger!$F$3*(-1))</f>
        <v/>
      </c>
      <c r="H134" s="122" t="str">
        <f>IF(Målinger!M134="","",(Målinger!M134-Målinger!G134)*'Kostnader lønn, utstyr osv.'!$S$34*(-1)*Målinger!$F$3)</f>
        <v/>
      </c>
      <c r="I134" s="120" t="str">
        <f>IF(Målinger!V134="","",(Målinger!V134-Målinger!$E134)*'Kostnader lønn, utstyr osv.'!$S$25*(-1))</f>
        <v/>
      </c>
      <c r="J134" s="120" t="str">
        <f>IF(AND(Målinger!W134="",Målinger!Z134=""),"",(Målinger!W134+Målinger!Z134-Målinger!F134)*'Kostnader lønn, utstyr osv.'!$S$20/60*(-1)*Målinger!$F$3)</f>
        <v/>
      </c>
      <c r="K134" s="121" t="str">
        <f>IF(Målinger!V134="","",('kjøring-støtteark'!F137-'kjøring-støtteark'!D137)*'Kostnader lønn, utstyr osv.'!$S$20/60*(-1)*Målinger!$F$3)</f>
        <v/>
      </c>
      <c r="L134" s="123" t="str">
        <f>IF(Målinger!Y134="","",(Målinger!Y134-Målinger!H134)*'Kostnader lønn, utstyr osv.'!$S$39*Målinger!$F$3*(-1))</f>
        <v/>
      </c>
      <c r="M134" s="122" t="str">
        <f>IF(Målinger!X134="","",(Målinger!X134-Målinger!G134)*'Kostnader lønn, utstyr osv.'!$S$34*(-1)*Målinger!$F$3)</f>
        <v/>
      </c>
      <c r="N134" s="120" t="str">
        <f>IF(Målinger!AG134="","",(Målinger!AG134-Målinger!$E134)*'Kostnader lønn, utstyr osv.'!$S$25*(-1))</f>
        <v/>
      </c>
      <c r="O134" s="120" t="str">
        <f>IF(AND(Målinger!AH134="",Målinger!AK134=""),"",(Målinger!AH134+Målinger!AK134-Målinger!F134)*'Kostnader lønn, utstyr osv.'!$S$20/60*(-1)*Målinger!$F$3)</f>
        <v/>
      </c>
      <c r="P134" s="121" t="str">
        <f>IF(Målinger!AG134="","",('kjøring-støtteark'!G137-'kjøring-støtteark'!D137)*'Kostnader lønn, utstyr osv.'!$S$20/60*(-1)*Målinger!$F$3)</f>
        <v/>
      </c>
      <c r="Q134" s="123" t="str">
        <f>IF(Målinger!AJ134="","",(Målinger!AJ134-Målinger!H134)*'Kostnader lønn, utstyr osv.'!$S$39*Målinger!$F$3*(-1))</f>
        <v/>
      </c>
      <c r="R134" s="122" t="str">
        <f>IF(Målinger!AI134="","",(Målinger!AI134-Målinger!G134)*'Kostnader lønn, utstyr osv.'!$S$34*(-1)*Målinger!$F$3)</f>
        <v/>
      </c>
      <c r="S134" s="120" t="str">
        <f>IF(Målinger!AR134="","",(Målinger!AR134-Målinger!$E134)*'Kostnader lønn, utstyr osv.'!$S$25*(-1))</f>
        <v/>
      </c>
      <c r="T134" s="120" t="str">
        <f>IF(AND(Målinger!AS134="",Målinger!AV134=""),"",(Målinger!AS134+Målinger!AV134-Målinger!F134)*'Kostnader lønn, utstyr osv.'!$S$20/60*(-1)*Målinger!$F$3)</f>
        <v/>
      </c>
      <c r="U134" s="121" t="str">
        <f>IF(Målinger!AR134="","",('kjøring-støtteark'!H137-'kjøring-støtteark'!D137)*'Kostnader lønn, utstyr osv.'!$S$20/60*(-1)*Målinger!$F$3)</f>
        <v/>
      </c>
      <c r="V134" s="123" t="str">
        <f>IF(Målinger!AU134="","",(Målinger!AU134-Målinger!H134)*'Kostnader lønn, utstyr osv.'!$S$39*Målinger!$F$3*(-1))</f>
        <v/>
      </c>
      <c r="W134" s="122" t="str">
        <f>IF(Målinger!AT134="","",(Målinger!AT134-Målinger!G134)*'Kostnader lønn, utstyr osv.'!$S$34*(-1)*Målinger!$F$3)</f>
        <v/>
      </c>
      <c r="X134" s="120"/>
      <c r="Y134" s="120"/>
      <c r="Z134" s="121"/>
      <c r="AA134" s="123"/>
      <c r="AB134" s="122"/>
      <c r="AC134" s="120"/>
      <c r="AD134" s="120"/>
      <c r="AE134" s="121"/>
      <c r="AF134" s="123"/>
      <c r="AG134" s="122"/>
      <c r="AH134" s="120"/>
      <c r="AI134" s="120"/>
      <c r="AJ134" s="121"/>
      <c r="AK134" s="123"/>
      <c r="AL134" s="122"/>
      <c r="AM134" s="120"/>
      <c r="AN134" s="120"/>
      <c r="AO134" s="121"/>
      <c r="AP134" s="123"/>
      <c r="AQ134" s="122"/>
      <c r="AR134" s="120"/>
      <c r="AS134" s="120"/>
      <c r="AT134" s="121"/>
      <c r="AU134" s="123"/>
      <c r="AV134" s="122"/>
      <c r="AW134" s="120"/>
      <c r="AX134" s="120"/>
      <c r="AY134" s="121"/>
      <c r="AZ134" s="123"/>
      <c r="BA134" s="122"/>
      <c r="BB134" s="120"/>
      <c r="BC134" s="120"/>
      <c r="BD134" s="121"/>
      <c r="BE134" s="123"/>
      <c r="BF134" s="122"/>
      <c r="BG134" s="120"/>
      <c r="BH134" s="120"/>
      <c r="BI134" s="121"/>
      <c r="BJ134" s="123"/>
      <c r="BK134" s="122"/>
      <c r="BL134" s="120"/>
      <c r="BM134" s="120"/>
      <c r="BN134" s="121"/>
      <c r="BO134" s="123"/>
      <c r="BP134" s="122"/>
      <c r="BQ134" s="120"/>
      <c r="BR134" s="120"/>
      <c r="BS134" s="121"/>
      <c r="BT134" s="123"/>
      <c r="BU134" s="122"/>
      <c r="BV134" s="120"/>
      <c r="BW134" s="120"/>
      <c r="BX134" s="121"/>
      <c r="BY134" s="123"/>
      <c r="BZ134" s="122"/>
      <c r="CA134" s="120"/>
      <c r="CB134" s="120"/>
      <c r="CC134" s="121"/>
      <c r="CD134" s="123"/>
      <c r="CE134" s="122"/>
      <c r="CF134" s="120"/>
      <c r="CG134" s="120"/>
      <c r="CH134" s="121"/>
      <c r="CI134" s="123"/>
      <c r="CJ134" s="122"/>
      <c r="CK134" s="120"/>
      <c r="CL134" s="120"/>
      <c r="CM134" s="121"/>
      <c r="CN134" s="123"/>
      <c r="CO134" s="122"/>
      <c r="CP134" s="120"/>
      <c r="CQ134" s="120"/>
      <c r="CR134" s="121"/>
      <c r="CS134" s="123"/>
      <c r="CT134" s="122"/>
      <c r="CU134" s="120"/>
      <c r="CV134" s="120"/>
      <c r="CW134" s="121"/>
      <c r="CX134" s="123"/>
      <c r="CY134" s="122"/>
      <c r="CZ134" s="120"/>
      <c r="DA134" s="120"/>
      <c r="DB134" s="121"/>
      <c r="DC134" s="123"/>
      <c r="DD134" s="122"/>
      <c r="DE134" s="120"/>
      <c r="DF134" s="120"/>
      <c r="DG134" s="121"/>
      <c r="DH134" s="123"/>
      <c r="DI134" s="122"/>
      <c r="DJ134" s="120"/>
      <c r="DK134" s="120"/>
      <c r="DL134" s="121"/>
      <c r="DM134" s="123"/>
      <c r="DN134" s="122"/>
      <c r="DO134" s="120"/>
      <c r="DP134" s="120"/>
      <c r="DQ134" s="121"/>
      <c r="DR134" s="123"/>
      <c r="DS134" s="122"/>
      <c r="DT134" s="115">
        <f t="shared" si="1"/>
        <v>0</v>
      </c>
    </row>
    <row r="135" spans="1:124">
      <c r="A135" s="36" t="str">
        <f>IF(Brukerregistrering!C133="","",Brukerregistrering!C133)</f>
        <v/>
      </c>
      <c r="B135" s="22" t="str">
        <f>IF(Brukerregistrering!F133="","",Brukerregistrering!F133)</f>
        <v/>
      </c>
      <c r="C135" s="23" t="str">
        <f>IF(Brukerregistrering!H133="","",Brukerregistrering!H133)</f>
        <v/>
      </c>
      <c r="D135" s="120" t="str">
        <f>IF(Målinger!K135="","",(Målinger!K135-Målinger!$E135)*'Kostnader lønn, utstyr osv.'!$S$25*(-1))</f>
        <v/>
      </c>
      <c r="E135" s="120" t="str">
        <f>IF(AND(Målinger!L135="",Målinger!O135=""),"",(Målinger!L135+Målinger!O135-Målinger!F135)*'Kostnader lønn, utstyr osv.'!$S$20/60*(-1)*Målinger!$F$3)</f>
        <v/>
      </c>
      <c r="F135" s="121" t="str">
        <f>IF(Målinger!K135="","",('kjøring-støtteark'!E138-'kjøring-støtteark'!D138)*'Kostnader lønn, utstyr osv.'!$S$20/60*(-1)*Målinger!$F$3)</f>
        <v/>
      </c>
      <c r="G135" s="123" t="str">
        <f>IF(Målinger!N135="","",(Målinger!N135-Målinger!H135)*'Kostnader lønn, utstyr osv.'!$S$39*Målinger!$F$3*(-1))</f>
        <v/>
      </c>
      <c r="H135" s="122" t="str">
        <f>IF(Målinger!M135="","",(Målinger!M135-Målinger!G135)*'Kostnader lønn, utstyr osv.'!$S$34*(-1)*Målinger!$F$3)</f>
        <v/>
      </c>
      <c r="I135" s="120" t="str">
        <f>IF(Målinger!V135="","",(Målinger!V135-Målinger!$E135)*'Kostnader lønn, utstyr osv.'!$S$25*(-1))</f>
        <v/>
      </c>
      <c r="J135" s="120" t="str">
        <f>IF(AND(Målinger!W135="",Målinger!Z135=""),"",(Målinger!W135+Målinger!Z135-Målinger!F135)*'Kostnader lønn, utstyr osv.'!$S$20/60*(-1)*Målinger!$F$3)</f>
        <v/>
      </c>
      <c r="K135" s="121" t="str">
        <f>IF(Målinger!V135="","",('kjøring-støtteark'!F138-'kjøring-støtteark'!D138)*'Kostnader lønn, utstyr osv.'!$S$20/60*(-1)*Målinger!$F$3)</f>
        <v/>
      </c>
      <c r="L135" s="123" t="str">
        <f>IF(Målinger!Y135="","",(Målinger!Y135-Målinger!H135)*'Kostnader lønn, utstyr osv.'!$S$39*Målinger!$F$3*(-1))</f>
        <v/>
      </c>
      <c r="M135" s="122" t="str">
        <f>IF(Målinger!X135="","",(Målinger!X135-Målinger!G135)*'Kostnader lønn, utstyr osv.'!$S$34*(-1)*Målinger!$F$3)</f>
        <v/>
      </c>
      <c r="N135" s="120" t="str">
        <f>IF(Målinger!AG135="","",(Målinger!AG135-Målinger!$E135)*'Kostnader lønn, utstyr osv.'!$S$25*(-1))</f>
        <v/>
      </c>
      <c r="O135" s="120" t="str">
        <f>IF(AND(Målinger!AH135="",Målinger!AK135=""),"",(Målinger!AH135+Målinger!AK135-Målinger!F135)*'Kostnader lønn, utstyr osv.'!$S$20/60*(-1)*Målinger!$F$3)</f>
        <v/>
      </c>
      <c r="P135" s="121" t="str">
        <f>IF(Målinger!AG135="","",('kjøring-støtteark'!G138-'kjøring-støtteark'!D138)*'Kostnader lønn, utstyr osv.'!$S$20/60*(-1)*Målinger!$F$3)</f>
        <v/>
      </c>
      <c r="Q135" s="123" t="str">
        <f>IF(Målinger!AJ135="","",(Målinger!AJ135-Målinger!H135)*'Kostnader lønn, utstyr osv.'!$S$39*Målinger!$F$3*(-1))</f>
        <v/>
      </c>
      <c r="R135" s="122" t="str">
        <f>IF(Målinger!AI135="","",(Målinger!AI135-Målinger!G135)*'Kostnader lønn, utstyr osv.'!$S$34*(-1)*Målinger!$F$3)</f>
        <v/>
      </c>
      <c r="S135" s="120" t="str">
        <f>IF(Målinger!AR135="","",(Målinger!AR135-Målinger!$E135)*'Kostnader lønn, utstyr osv.'!$S$25*(-1))</f>
        <v/>
      </c>
      <c r="T135" s="120" t="str">
        <f>IF(AND(Målinger!AS135="",Målinger!AV135=""),"",(Målinger!AS135+Målinger!AV135-Målinger!F135)*'Kostnader lønn, utstyr osv.'!$S$20/60*(-1)*Målinger!$F$3)</f>
        <v/>
      </c>
      <c r="U135" s="121" t="str">
        <f>IF(Målinger!AR135="","",('kjøring-støtteark'!H138-'kjøring-støtteark'!D138)*'Kostnader lønn, utstyr osv.'!$S$20/60*(-1)*Målinger!$F$3)</f>
        <v/>
      </c>
      <c r="V135" s="123" t="str">
        <f>IF(Målinger!AU135="","",(Målinger!AU135-Målinger!H135)*'Kostnader lønn, utstyr osv.'!$S$39*Målinger!$F$3*(-1))</f>
        <v/>
      </c>
      <c r="W135" s="122" t="str">
        <f>IF(Målinger!AT135="","",(Målinger!AT135-Målinger!G135)*'Kostnader lønn, utstyr osv.'!$S$34*(-1)*Målinger!$F$3)</f>
        <v/>
      </c>
      <c r="X135" s="120"/>
      <c r="Y135" s="120"/>
      <c r="Z135" s="121"/>
      <c r="AA135" s="123"/>
      <c r="AB135" s="122"/>
      <c r="AC135" s="120"/>
      <c r="AD135" s="120"/>
      <c r="AE135" s="121"/>
      <c r="AF135" s="123"/>
      <c r="AG135" s="122"/>
      <c r="AH135" s="120"/>
      <c r="AI135" s="120"/>
      <c r="AJ135" s="121"/>
      <c r="AK135" s="123"/>
      <c r="AL135" s="122"/>
      <c r="AM135" s="120"/>
      <c r="AN135" s="120"/>
      <c r="AO135" s="121"/>
      <c r="AP135" s="123"/>
      <c r="AQ135" s="122"/>
      <c r="AR135" s="120"/>
      <c r="AS135" s="120"/>
      <c r="AT135" s="121"/>
      <c r="AU135" s="123"/>
      <c r="AV135" s="122"/>
      <c r="AW135" s="120"/>
      <c r="AX135" s="120"/>
      <c r="AY135" s="121"/>
      <c r="AZ135" s="123"/>
      <c r="BA135" s="122"/>
      <c r="BB135" s="120"/>
      <c r="BC135" s="120"/>
      <c r="BD135" s="121"/>
      <c r="BE135" s="123"/>
      <c r="BF135" s="122"/>
      <c r="BG135" s="120"/>
      <c r="BH135" s="120"/>
      <c r="BI135" s="121"/>
      <c r="BJ135" s="123"/>
      <c r="BK135" s="122"/>
      <c r="BL135" s="120"/>
      <c r="BM135" s="120"/>
      <c r="BN135" s="121"/>
      <c r="BO135" s="123"/>
      <c r="BP135" s="122"/>
      <c r="BQ135" s="120"/>
      <c r="BR135" s="120"/>
      <c r="BS135" s="121"/>
      <c r="BT135" s="123"/>
      <c r="BU135" s="122"/>
      <c r="BV135" s="120"/>
      <c r="BW135" s="120"/>
      <c r="BX135" s="121"/>
      <c r="BY135" s="123"/>
      <c r="BZ135" s="122"/>
      <c r="CA135" s="120"/>
      <c r="CB135" s="120"/>
      <c r="CC135" s="121"/>
      <c r="CD135" s="123"/>
      <c r="CE135" s="122"/>
      <c r="CF135" s="120"/>
      <c r="CG135" s="120"/>
      <c r="CH135" s="121"/>
      <c r="CI135" s="123"/>
      <c r="CJ135" s="122"/>
      <c r="CK135" s="120"/>
      <c r="CL135" s="120"/>
      <c r="CM135" s="121"/>
      <c r="CN135" s="123"/>
      <c r="CO135" s="122"/>
      <c r="CP135" s="120"/>
      <c r="CQ135" s="120"/>
      <c r="CR135" s="121"/>
      <c r="CS135" s="123"/>
      <c r="CT135" s="122"/>
      <c r="CU135" s="120"/>
      <c r="CV135" s="120"/>
      <c r="CW135" s="121"/>
      <c r="CX135" s="123"/>
      <c r="CY135" s="122"/>
      <c r="CZ135" s="120"/>
      <c r="DA135" s="120"/>
      <c r="DB135" s="121"/>
      <c r="DC135" s="123"/>
      <c r="DD135" s="122"/>
      <c r="DE135" s="120"/>
      <c r="DF135" s="120"/>
      <c r="DG135" s="121"/>
      <c r="DH135" s="123"/>
      <c r="DI135" s="122"/>
      <c r="DJ135" s="120"/>
      <c r="DK135" s="120"/>
      <c r="DL135" s="121"/>
      <c r="DM135" s="123"/>
      <c r="DN135" s="122"/>
      <c r="DO135" s="120"/>
      <c r="DP135" s="120"/>
      <c r="DQ135" s="121"/>
      <c r="DR135" s="123"/>
      <c r="DS135" s="122"/>
      <c r="DT135" s="115">
        <f t="shared" si="1"/>
        <v>0</v>
      </c>
    </row>
    <row r="136" spans="1:124">
      <c r="A136" s="36" t="str">
        <f>IF(Brukerregistrering!C134="","",Brukerregistrering!C134)</f>
        <v/>
      </c>
      <c r="B136" s="22" t="str">
        <f>IF(Brukerregistrering!F134="","",Brukerregistrering!F134)</f>
        <v/>
      </c>
      <c r="C136" s="23" t="str">
        <f>IF(Brukerregistrering!H134="","",Brukerregistrering!H134)</f>
        <v/>
      </c>
      <c r="D136" s="120" t="str">
        <f>IF(Målinger!K136="","",(Målinger!K136-Målinger!$E136)*'Kostnader lønn, utstyr osv.'!$S$25*(-1))</f>
        <v/>
      </c>
      <c r="E136" s="120" t="str">
        <f>IF(AND(Målinger!L136="",Målinger!O136=""),"",(Målinger!L136+Målinger!O136-Målinger!F136)*'Kostnader lønn, utstyr osv.'!$S$20/60*(-1)*Målinger!$F$3)</f>
        <v/>
      </c>
      <c r="F136" s="121" t="str">
        <f>IF(Målinger!K136="","",('kjøring-støtteark'!E139-'kjøring-støtteark'!D139)*'Kostnader lønn, utstyr osv.'!$S$20/60*(-1)*Målinger!$F$3)</f>
        <v/>
      </c>
      <c r="G136" s="123" t="str">
        <f>IF(Målinger!N136="","",(Målinger!N136-Målinger!H136)*'Kostnader lønn, utstyr osv.'!$S$39*Målinger!$F$3*(-1))</f>
        <v/>
      </c>
      <c r="H136" s="122" t="str">
        <f>IF(Målinger!M136="","",(Målinger!M136-Målinger!G136)*'Kostnader lønn, utstyr osv.'!$S$34*(-1)*Målinger!$F$3)</f>
        <v/>
      </c>
      <c r="I136" s="120" t="str">
        <f>IF(Målinger!V136="","",(Målinger!V136-Målinger!$E136)*'Kostnader lønn, utstyr osv.'!$S$25*(-1))</f>
        <v/>
      </c>
      <c r="J136" s="120" t="str">
        <f>IF(AND(Målinger!W136="",Målinger!Z136=""),"",(Målinger!W136+Målinger!Z136-Målinger!F136)*'Kostnader lønn, utstyr osv.'!$S$20/60*(-1)*Målinger!$F$3)</f>
        <v/>
      </c>
      <c r="K136" s="121" t="str">
        <f>IF(Målinger!V136="","",('kjøring-støtteark'!F139-'kjøring-støtteark'!D139)*'Kostnader lønn, utstyr osv.'!$S$20/60*(-1)*Målinger!$F$3)</f>
        <v/>
      </c>
      <c r="L136" s="123" t="str">
        <f>IF(Målinger!Y136="","",(Målinger!Y136-Målinger!H136)*'Kostnader lønn, utstyr osv.'!$S$39*Målinger!$F$3*(-1))</f>
        <v/>
      </c>
      <c r="M136" s="122" t="str">
        <f>IF(Målinger!X136="","",(Målinger!X136-Målinger!G136)*'Kostnader lønn, utstyr osv.'!$S$34*(-1)*Målinger!$F$3)</f>
        <v/>
      </c>
      <c r="N136" s="120" t="str">
        <f>IF(Målinger!AG136="","",(Målinger!AG136-Målinger!$E136)*'Kostnader lønn, utstyr osv.'!$S$25*(-1))</f>
        <v/>
      </c>
      <c r="O136" s="120" t="str">
        <f>IF(AND(Målinger!AH136="",Målinger!AK136=""),"",(Målinger!AH136+Målinger!AK136-Målinger!F136)*'Kostnader lønn, utstyr osv.'!$S$20/60*(-1)*Målinger!$F$3)</f>
        <v/>
      </c>
      <c r="P136" s="121" t="str">
        <f>IF(Målinger!AG136="","",('kjøring-støtteark'!G139-'kjøring-støtteark'!D139)*'Kostnader lønn, utstyr osv.'!$S$20/60*(-1)*Målinger!$F$3)</f>
        <v/>
      </c>
      <c r="Q136" s="123" t="str">
        <f>IF(Målinger!AJ136="","",(Målinger!AJ136-Målinger!H136)*'Kostnader lønn, utstyr osv.'!$S$39*Målinger!$F$3*(-1))</f>
        <v/>
      </c>
      <c r="R136" s="122" t="str">
        <f>IF(Målinger!AI136="","",(Målinger!AI136-Målinger!G136)*'Kostnader lønn, utstyr osv.'!$S$34*(-1)*Målinger!$F$3)</f>
        <v/>
      </c>
      <c r="S136" s="120" t="str">
        <f>IF(Målinger!AR136="","",(Målinger!AR136-Målinger!$E136)*'Kostnader lønn, utstyr osv.'!$S$25*(-1))</f>
        <v/>
      </c>
      <c r="T136" s="120" t="str">
        <f>IF(AND(Målinger!AS136="",Målinger!AV136=""),"",(Målinger!AS136+Målinger!AV136-Målinger!F136)*'Kostnader lønn, utstyr osv.'!$S$20/60*(-1)*Målinger!$F$3)</f>
        <v/>
      </c>
      <c r="U136" s="121" t="str">
        <f>IF(Målinger!AR136="","",('kjøring-støtteark'!H139-'kjøring-støtteark'!D139)*'Kostnader lønn, utstyr osv.'!$S$20/60*(-1)*Målinger!$F$3)</f>
        <v/>
      </c>
      <c r="V136" s="123" t="str">
        <f>IF(Målinger!AU136="","",(Målinger!AU136-Målinger!H136)*'Kostnader lønn, utstyr osv.'!$S$39*Målinger!$F$3*(-1))</f>
        <v/>
      </c>
      <c r="W136" s="122" t="str">
        <f>IF(Målinger!AT136="","",(Målinger!AT136-Målinger!G136)*'Kostnader lønn, utstyr osv.'!$S$34*(-1)*Målinger!$F$3)</f>
        <v/>
      </c>
      <c r="X136" s="120"/>
      <c r="Y136" s="120"/>
      <c r="Z136" s="121"/>
      <c r="AA136" s="123"/>
      <c r="AB136" s="122"/>
      <c r="AC136" s="120"/>
      <c r="AD136" s="120"/>
      <c r="AE136" s="121"/>
      <c r="AF136" s="123"/>
      <c r="AG136" s="122"/>
      <c r="AH136" s="120"/>
      <c r="AI136" s="120"/>
      <c r="AJ136" s="121"/>
      <c r="AK136" s="123"/>
      <c r="AL136" s="122"/>
      <c r="AM136" s="120"/>
      <c r="AN136" s="120"/>
      <c r="AO136" s="121"/>
      <c r="AP136" s="123"/>
      <c r="AQ136" s="122"/>
      <c r="AR136" s="120"/>
      <c r="AS136" s="120"/>
      <c r="AT136" s="121"/>
      <c r="AU136" s="123"/>
      <c r="AV136" s="122"/>
      <c r="AW136" s="120"/>
      <c r="AX136" s="120"/>
      <c r="AY136" s="121"/>
      <c r="AZ136" s="123"/>
      <c r="BA136" s="122"/>
      <c r="BB136" s="120"/>
      <c r="BC136" s="120"/>
      <c r="BD136" s="121"/>
      <c r="BE136" s="123"/>
      <c r="BF136" s="122"/>
      <c r="BG136" s="120"/>
      <c r="BH136" s="120"/>
      <c r="BI136" s="121"/>
      <c r="BJ136" s="123"/>
      <c r="BK136" s="122"/>
      <c r="BL136" s="120"/>
      <c r="BM136" s="120"/>
      <c r="BN136" s="121"/>
      <c r="BO136" s="123"/>
      <c r="BP136" s="122"/>
      <c r="BQ136" s="120"/>
      <c r="BR136" s="120"/>
      <c r="BS136" s="121"/>
      <c r="BT136" s="123"/>
      <c r="BU136" s="122"/>
      <c r="BV136" s="120"/>
      <c r="BW136" s="120"/>
      <c r="BX136" s="121"/>
      <c r="BY136" s="123"/>
      <c r="BZ136" s="122"/>
      <c r="CA136" s="120"/>
      <c r="CB136" s="120"/>
      <c r="CC136" s="121"/>
      <c r="CD136" s="123"/>
      <c r="CE136" s="122"/>
      <c r="CF136" s="120"/>
      <c r="CG136" s="120"/>
      <c r="CH136" s="121"/>
      <c r="CI136" s="123"/>
      <c r="CJ136" s="122"/>
      <c r="CK136" s="120"/>
      <c r="CL136" s="120"/>
      <c r="CM136" s="121"/>
      <c r="CN136" s="123"/>
      <c r="CO136" s="122"/>
      <c r="CP136" s="120"/>
      <c r="CQ136" s="120"/>
      <c r="CR136" s="121"/>
      <c r="CS136" s="123"/>
      <c r="CT136" s="122"/>
      <c r="CU136" s="120"/>
      <c r="CV136" s="120"/>
      <c r="CW136" s="121"/>
      <c r="CX136" s="123"/>
      <c r="CY136" s="122"/>
      <c r="CZ136" s="120"/>
      <c r="DA136" s="120"/>
      <c r="DB136" s="121"/>
      <c r="DC136" s="123"/>
      <c r="DD136" s="122"/>
      <c r="DE136" s="120"/>
      <c r="DF136" s="120"/>
      <c r="DG136" s="121"/>
      <c r="DH136" s="123"/>
      <c r="DI136" s="122"/>
      <c r="DJ136" s="120"/>
      <c r="DK136" s="120"/>
      <c r="DL136" s="121"/>
      <c r="DM136" s="123"/>
      <c r="DN136" s="122"/>
      <c r="DO136" s="120"/>
      <c r="DP136" s="120"/>
      <c r="DQ136" s="121"/>
      <c r="DR136" s="123"/>
      <c r="DS136" s="122"/>
      <c r="DT136" s="115">
        <f t="shared" si="1"/>
        <v>0</v>
      </c>
    </row>
    <row r="137" spans="1:124">
      <c r="A137" s="36" t="str">
        <f>IF(Brukerregistrering!C135="","",Brukerregistrering!C135)</f>
        <v/>
      </c>
      <c r="B137" s="22" t="str">
        <f>IF(Brukerregistrering!F135="","",Brukerregistrering!F135)</f>
        <v/>
      </c>
      <c r="C137" s="23" t="str">
        <f>IF(Brukerregistrering!H135="","",Brukerregistrering!H135)</f>
        <v/>
      </c>
      <c r="D137" s="120" t="str">
        <f>IF(Målinger!K137="","",(Målinger!K137-Målinger!$E137)*'Kostnader lønn, utstyr osv.'!$S$25*(-1))</f>
        <v/>
      </c>
      <c r="E137" s="120" t="str">
        <f>IF(AND(Målinger!L137="",Målinger!O137=""),"",(Målinger!L137+Målinger!O137-Målinger!F137)*'Kostnader lønn, utstyr osv.'!$S$20/60*(-1)*Målinger!$F$3)</f>
        <v/>
      </c>
      <c r="F137" s="121" t="str">
        <f>IF(Målinger!K137="","",('kjøring-støtteark'!E140-'kjøring-støtteark'!D140)*'Kostnader lønn, utstyr osv.'!$S$20/60*(-1)*Målinger!$F$3)</f>
        <v/>
      </c>
      <c r="G137" s="123" t="str">
        <f>IF(Målinger!N137="","",(Målinger!N137-Målinger!H137)*'Kostnader lønn, utstyr osv.'!$S$39*Målinger!$F$3*(-1))</f>
        <v/>
      </c>
      <c r="H137" s="122" t="str">
        <f>IF(Målinger!M137="","",(Målinger!M137-Målinger!G137)*'Kostnader lønn, utstyr osv.'!$S$34*(-1)*Målinger!$F$3)</f>
        <v/>
      </c>
      <c r="I137" s="120" t="str">
        <f>IF(Målinger!V137="","",(Målinger!V137-Målinger!$E137)*'Kostnader lønn, utstyr osv.'!$S$25*(-1))</f>
        <v/>
      </c>
      <c r="J137" s="120" t="str">
        <f>IF(AND(Målinger!W137="",Målinger!Z137=""),"",(Målinger!W137+Målinger!Z137-Målinger!F137)*'Kostnader lønn, utstyr osv.'!$S$20/60*(-1)*Målinger!$F$3)</f>
        <v/>
      </c>
      <c r="K137" s="121" t="str">
        <f>IF(Målinger!V137="","",('kjøring-støtteark'!F140-'kjøring-støtteark'!D140)*'Kostnader lønn, utstyr osv.'!$S$20/60*(-1)*Målinger!$F$3)</f>
        <v/>
      </c>
      <c r="L137" s="123" t="str">
        <f>IF(Målinger!Y137="","",(Målinger!Y137-Målinger!H137)*'Kostnader lønn, utstyr osv.'!$S$39*Målinger!$F$3*(-1))</f>
        <v/>
      </c>
      <c r="M137" s="122" t="str">
        <f>IF(Målinger!X137="","",(Målinger!X137-Målinger!G137)*'Kostnader lønn, utstyr osv.'!$S$34*(-1)*Målinger!$F$3)</f>
        <v/>
      </c>
      <c r="N137" s="120" t="str">
        <f>IF(Målinger!AG137="","",(Målinger!AG137-Målinger!$E137)*'Kostnader lønn, utstyr osv.'!$S$25*(-1))</f>
        <v/>
      </c>
      <c r="O137" s="120" t="str">
        <f>IF(AND(Målinger!AH137="",Målinger!AK137=""),"",(Målinger!AH137+Målinger!AK137-Målinger!F137)*'Kostnader lønn, utstyr osv.'!$S$20/60*(-1)*Målinger!$F$3)</f>
        <v/>
      </c>
      <c r="P137" s="121" t="str">
        <f>IF(Målinger!AG137="","",('kjøring-støtteark'!G140-'kjøring-støtteark'!D140)*'Kostnader lønn, utstyr osv.'!$S$20/60*(-1)*Målinger!$F$3)</f>
        <v/>
      </c>
      <c r="Q137" s="123" t="str">
        <f>IF(Målinger!AJ137="","",(Målinger!AJ137-Målinger!H137)*'Kostnader lønn, utstyr osv.'!$S$39*Målinger!$F$3*(-1))</f>
        <v/>
      </c>
      <c r="R137" s="122" t="str">
        <f>IF(Målinger!AI137="","",(Målinger!AI137-Målinger!G137)*'Kostnader lønn, utstyr osv.'!$S$34*(-1)*Målinger!$F$3)</f>
        <v/>
      </c>
      <c r="S137" s="120" t="str">
        <f>IF(Målinger!AR137="","",(Målinger!AR137-Målinger!$E137)*'Kostnader lønn, utstyr osv.'!$S$25*(-1))</f>
        <v/>
      </c>
      <c r="T137" s="120" t="str">
        <f>IF(AND(Målinger!AS137="",Målinger!AV137=""),"",(Målinger!AS137+Målinger!AV137-Målinger!F137)*'Kostnader lønn, utstyr osv.'!$S$20/60*(-1)*Målinger!$F$3)</f>
        <v/>
      </c>
      <c r="U137" s="121" t="str">
        <f>IF(Målinger!AR137="","",('kjøring-støtteark'!H140-'kjøring-støtteark'!D140)*'Kostnader lønn, utstyr osv.'!$S$20/60*(-1)*Målinger!$F$3)</f>
        <v/>
      </c>
      <c r="V137" s="123" t="str">
        <f>IF(Målinger!AU137="","",(Målinger!AU137-Målinger!H137)*'Kostnader lønn, utstyr osv.'!$S$39*Målinger!$F$3*(-1))</f>
        <v/>
      </c>
      <c r="W137" s="122" t="str">
        <f>IF(Målinger!AT137="","",(Målinger!AT137-Målinger!G137)*'Kostnader lønn, utstyr osv.'!$S$34*(-1)*Målinger!$F$3)</f>
        <v/>
      </c>
      <c r="X137" s="120"/>
      <c r="Y137" s="120"/>
      <c r="Z137" s="121"/>
      <c r="AA137" s="123"/>
      <c r="AB137" s="122"/>
      <c r="AC137" s="120"/>
      <c r="AD137" s="120"/>
      <c r="AE137" s="121"/>
      <c r="AF137" s="123"/>
      <c r="AG137" s="122"/>
      <c r="AH137" s="120"/>
      <c r="AI137" s="120"/>
      <c r="AJ137" s="121"/>
      <c r="AK137" s="123"/>
      <c r="AL137" s="122"/>
      <c r="AM137" s="120"/>
      <c r="AN137" s="120"/>
      <c r="AO137" s="121"/>
      <c r="AP137" s="123"/>
      <c r="AQ137" s="122"/>
      <c r="AR137" s="120"/>
      <c r="AS137" s="120"/>
      <c r="AT137" s="121"/>
      <c r="AU137" s="123"/>
      <c r="AV137" s="122"/>
      <c r="AW137" s="120"/>
      <c r="AX137" s="120"/>
      <c r="AY137" s="121"/>
      <c r="AZ137" s="123"/>
      <c r="BA137" s="122"/>
      <c r="BB137" s="120"/>
      <c r="BC137" s="120"/>
      <c r="BD137" s="121"/>
      <c r="BE137" s="123"/>
      <c r="BF137" s="122"/>
      <c r="BG137" s="120"/>
      <c r="BH137" s="120"/>
      <c r="BI137" s="121"/>
      <c r="BJ137" s="123"/>
      <c r="BK137" s="122"/>
      <c r="BL137" s="120"/>
      <c r="BM137" s="120"/>
      <c r="BN137" s="121"/>
      <c r="BO137" s="123"/>
      <c r="BP137" s="122"/>
      <c r="BQ137" s="120"/>
      <c r="BR137" s="120"/>
      <c r="BS137" s="121"/>
      <c r="BT137" s="123"/>
      <c r="BU137" s="122"/>
      <c r="BV137" s="120"/>
      <c r="BW137" s="120"/>
      <c r="BX137" s="121"/>
      <c r="BY137" s="123"/>
      <c r="BZ137" s="122"/>
      <c r="CA137" s="120"/>
      <c r="CB137" s="120"/>
      <c r="CC137" s="121"/>
      <c r="CD137" s="123"/>
      <c r="CE137" s="122"/>
      <c r="CF137" s="120"/>
      <c r="CG137" s="120"/>
      <c r="CH137" s="121"/>
      <c r="CI137" s="123"/>
      <c r="CJ137" s="122"/>
      <c r="CK137" s="120"/>
      <c r="CL137" s="120"/>
      <c r="CM137" s="121"/>
      <c r="CN137" s="123"/>
      <c r="CO137" s="122"/>
      <c r="CP137" s="120"/>
      <c r="CQ137" s="120"/>
      <c r="CR137" s="121"/>
      <c r="CS137" s="123"/>
      <c r="CT137" s="122"/>
      <c r="CU137" s="120"/>
      <c r="CV137" s="120"/>
      <c r="CW137" s="121"/>
      <c r="CX137" s="123"/>
      <c r="CY137" s="122"/>
      <c r="CZ137" s="120"/>
      <c r="DA137" s="120"/>
      <c r="DB137" s="121"/>
      <c r="DC137" s="123"/>
      <c r="DD137" s="122"/>
      <c r="DE137" s="120"/>
      <c r="DF137" s="120"/>
      <c r="DG137" s="121"/>
      <c r="DH137" s="123"/>
      <c r="DI137" s="122"/>
      <c r="DJ137" s="120"/>
      <c r="DK137" s="120"/>
      <c r="DL137" s="121"/>
      <c r="DM137" s="123"/>
      <c r="DN137" s="122"/>
      <c r="DO137" s="120"/>
      <c r="DP137" s="120"/>
      <c r="DQ137" s="121"/>
      <c r="DR137" s="123"/>
      <c r="DS137" s="122"/>
      <c r="DT137" s="115">
        <f t="shared" si="1"/>
        <v>0</v>
      </c>
    </row>
    <row r="138" spans="1:124">
      <c r="A138" s="36" t="str">
        <f>IF(Brukerregistrering!C136="","",Brukerregistrering!C136)</f>
        <v/>
      </c>
      <c r="B138" s="22" t="str">
        <f>IF(Brukerregistrering!F136="","",Brukerregistrering!F136)</f>
        <v/>
      </c>
      <c r="C138" s="23" t="str">
        <f>IF(Brukerregistrering!H136="","",Brukerregistrering!H136)</f>
        <v/>
      </c>
      <c r="D138" s="120" t="str">
        <f>IF(Målinger!K138="","",(Målinger!K138-Målinger!$E138)*'Kostnader lønn, utstyr osv.'!$S$25*(-1))</f>
        <v/>
      </c>
      <c r="E138" s="120" t="str">
        <f>IF(AND(Målinger!L138="",Målinger!O138=""),"",(Målinger!L138+Målinger!O138-Målinger!F138)*'Kostnader lønn, utstyr osv.'!$S$20/60*(-1)*Målinger!$F$3)</f>
        <v/>
      </c>
      <c r="F138" s="121" t="str">
        <f>IF(Målinger!K138="","",('kjøring-støtteark'!E141-'kjøring-støtteark'!D141)*'Kostnader lønn, utstyr osv.'!$S$20/60*(-1)*Målinger!$F$3)</f>
        <v/>
      </c>
      <c r="G138" s="123" t="str">
        <f>IF(Målinger!N138="","",(Målinger!N138-Målinger!H138)*'Kostnader lønn, utstyr osv.'!$S$39*Målinger!$F$3*(-1))</f>
        <v/>
      </c>
      <c r="H138" s="122" t="str">
        <f>IF(Målinger!M138="","",(Målinger!M138-Målinger!G138)*'Kostnader lønn, utstyr osv.'!$S$34*(-1)*Målinger!$F$3)</f>
        <v/>
      </c>
      <c r="I138" s="120" t="str">
        <f>IF(Målinger!V138="","",(Målinger!V138-Målinger!$E138)*'Kostnader lønn, utstyr osv.'!$S$25*(-1))</f>
        <v/>
      </c>
      <c r="J138" s="120" t="str">
        <f>IF(AND(Målinger!W138="",Målinger!Z138=""),"",(Målinger!W138+Målinger!Z138-Målinger!F138)*'Kostnader lønn, utstyr osv.'!$S$20/60*(-1)*Målinger!$F$3)</f>
        <v/>
      </c>
      <c r="K138" s="121" t="str">
        <f>IF(Målinger!V138="","",('kjøring-støtteark'!F141-'kjøring-støtteark'!D141)*'Kostnader lønn, utstyr osv.'!$S$20/60*(-1)*Målinger!$F$3)</f>
        <v/>
      </c>
      <c r="L138" s="123" t="str">
        <f>IF(Målinger!Y138="","",(Målinger!Y138-Målinger!H138)*'Kostnader lønn, utstyr osv.'!$S$39*Målinger!$F$3*(-1))</f>
        <v/>
      </c>
      <c r="M138" s="122" t="str">
        <f>IF(Målinger!X138="","",(Målinger!X138-Målinger!G138)*'Kostnader lønn, utstyr osv.'!$S$34*(-1)*Målinger!$F$3)</f>
        <v/>
      </c>
      <c r="N138" s="120" t="str">
        <f>IF(Målinger!AG138="","",(Målinger!AG138-Målinger!$E138)*'Kostnader lønn, utstyr osv.'!$S$25*(-1))</f>
        <v/>
      </c>
      <c r="O138" s="120" t="str">
        <f>IF(AND(Målinger!AH138="",Målinger!AK138=""),"",(Målinger!AH138+Målinger!AK138-Målinger!F138)*'Kostnader lønn, utstyr osv.'!$S$20/60*(-1)*Målinger!$F$3)</f>
        <v/>
      </c>
      <c r="P138" s="121" t="str">
        <f>IF(Målinger!AG138="","",('kjøring-støtteark'!G141-'kjøring-støtteark'!D141)*'Kostnader lønn, utstyr osv.'!$S$20/60*(-1)*Målinger!$F$3)</f>
        <v/>
      </c>
      <c r="Q138" s="123" t="str">
        <f>IF(Målinger!AJ138="","",(Målinger!AJ138-Målinger!H138)*'Kostnader lønn, utstyr osv.'!$S$39*Målinger!$F$3*(-1))</f>
        <v/>
      </c>
      <c r="R138" s="122" t="str">
        <f>IF(Målinger!AI138="","",(Målinger!AI138-Målinger!G138)*'Kostnader lønn, utstyr osv.'!$S$34*(-1)*Målinger!$F$3)</f>
        <v/>
      </c>
      <c r="S138" s="120" t="str">
        <f>IF(Målinger!AR138="","",(Målinger!AR138-Målinger!$E138)*'Kostnader lønn, utstyr osv.'!$S$25*(-1))</f>
        <v/>
      </c>
      <c r="T138" s="120" t="str">
        <f>IF(AND(Målinger!AS138="",Målinger!AV138=""),"",(Målinger!AS138+Målinger!AV138-Målinger!F138)*'Kostnader lønn, utstyr osv.'!$S$20/60*(-1)*Målinger!$F$3)</f>
        <v/>
      </c>
      <c r="U138" s="121" t="str">
        <f>IF(Målinger!AR138="","",('kjøring-støtteark'!H141-'kjøring-støtteark'!D141)*'Kostnader lønn, utstyr osv.'!$S$20/60*(-1)*Målinger!$F$3)</f>
        <v/>
      </c>
      <c r="V138" s="123" t="str">
        <f>IF(Målinger!AU138="","",(Målinger!AU138-Målinger!H138)*'Kostnader lønn, utstyr osv.'!$S$39*Målinger!$F$3*(-1))</f>
        <v/>
      </c>
      <c r="W138" s="122" t="str">
        <f>IF(Målinger!AT138="","",(Målinger!AT138-Målinger!G138)*'Kostnader lønn, utstyr osv.'!$S$34*(-1)*Målinger!$F$3)</f>
        <v/>
      </c>
      <c r="X138" s="120"/>
      <c r="Y138" s="120"/>
      <c r="Z138" s="121"/>
      <c r="AA138" s="123"/>
      <c r="AB138" s="122"/>
      <c r="AC138" s="120"/>
      <c r="AD138" s="120"/>
      <c r="AE138" s="121"/>
      <c r="AF138" s="123"/>
      <c r="AG138" s="122"/>
      <c r="AH138" s="120"/>
      <c r="AI138" s="120"/>
      <c r="AJ138" s="121"/>
      <c r="AK138" s="123"/>
      <c r="AL138" s="122"/>
      <c r="AM138" s="120"/>
      <c r="AN138" s="120"/>
      <c r="AO138" s="121"/>
      <c r="AP138" s="123"/>
      <c r="AQ138" s="122"/>
      <c r="AR138" s="120"/>
      <c r="AS138" s="120"/>
      <c r="AT138" s="121"/>
      <c r="AU138" s="123"/>
      <c r="AV138" s="122"/>
      <c r="AW138" s="120"/>
      <c r="AX138" s="120"/>
      <c r="AY138" s="121"/>
      <c r="AZ138" s="123"/>
      <c r="BA138" s="122"/>
      <c r="BB138" s="120"/>
      <c r="BC138" s="120"/>
      <c r="BD138" s="121"/>
      <c r="BE138" s="123"/>
      <c r="BF138" s="122"/>
      <c r="BG138" s="120"/>
      <c r="BH138" s="120"/>
      <c r="BI138" s="121"/>
      <c r="BJ138" s="123"/>
      <c r="BK138" s="122"/>
      <c r="BL138" s="120"/>
      <c r="BM138" s="120"/>
      <c r="BN138" s="121"/>
      <c r="BO138" s="123"/>
      <c r="BP138" s="122"/>
      <c r="BQ138" s="120"/>
      <c r="BR138" s="120"/>
      <c r="BS138" s="121"/>
      <c r="BT138" s="123"/>
      <c r="BU138" s="122"/>
      <c r="BV138" s="120"/>
      <c r="BW138" s="120"/>
      <c r="BX138" s="121"/>
      <c r="BY138" s="123"/>
      <c r="BZ138" s="122"/>
      <c r="CA138" s="120"/>
      <c r="CB138" s="120"/>
      <c r="CC138" s="121"/>
      <c r="CD138" s="123"/>
      <c r="CE138" s="122"/>
      <c r="CF138" s="120"/>
      <c r="CG138" s="120"/>
      <c r="CH138" s="121"/>
      <c r="CI138" s="123"/>
      <c r="CJ138" s="122"/>
      <c r="CK138" s="120"/>
      <c r="CL138" s="120"/>
      <c r="CM138" s="121"/>
      <c r="CN138" s="123"/>
      <c r="CO138" s="122"/>
      <c r="CP138" s="120"/>
      <c r="CQ138" s="120"/>
      <c r="CR138" s="121"/>
      <c r="CS138" s="123"/>
      <c r="CT138" s="122"/>
      <c r="CU138" s="120"/>
      <c r="CV138" s="120"/>
      <c r="CW138" s="121"/>
      <c r="CX138" s="123"/>
      <c r="CY138" s="122"/>
      <c r="CZ138" s="120"/>
      <c r="DA138" s="120"/>
      <c r="DB138" s="121"/>
      <c r="DC138" s="123"/>
      <c r="DD138" s="122"/>
      <c r="DE138" s="120"/>
      <c r="DF138" s="120"/>
      <c r="DG138" s="121"/>
      <c r="DH138" s="123"/>
      <c r="DI138" s="122"/>
      <c r="DJ138" s="120"/>
      <c r="DK138" s="120"/>
      <c r="DL138" s="121"/>
      <c r="DM138" s="123"/>
      <c r="DN138" s="122"/>
      <c r="DO138" s="120"/>
      <c r="DP138" s="120"/>
      <c r="DQ138" s="121"/>
      <c r="DR138" s="123"/>
      <c r="DS138" s="122"/>
      <c r="DT138" s="115">
        <f t="shared" ref="DT138:DT181" si="2">SUM(D138:DS138)</f>
        <v>0</v>
      </c>
    </row>
    <row r="139" spans="1:124">
      <c r="A139" s="36" t="str">
        <f>IF(Brukerregistrering!C137="","",Brukerregistrering!C137)</f>
        <v/>
      </c>
      <c r="B139" s="22" t="str">
        <f>IF(Brukerregistrering!F137="","",Brukerregistrering!F137)</f>
        <v/>
      </c>
      <c r="C139" s="23" t="str">
        <f>IF(Brukerregistrering!H137="","",Brukerregistrering!H137)</f>
        <v/>
      </c>
      <c r="D139" s="120" t="str">
        <f>IF(Målinger!K139="","",(Målinger!K139-Målinger!$E139)*'Kostnader lønn, utstyr osv.'!$S$25*(-1))</f>
        <v/>
      </c>
      <c r="E139" s="120" t="str">
        <f>IF(AND(Målinger!L139="",Målinger!O139=""),"",(Målinger!L139+Målinger!O139-Målinger!F139)*'Kostnader lønn, utstyr osv.'!$S$20/60*(-1)*Målinger!$F$3)</f>
        <v/>
      </c>
      <c r="F139" s="121" t="str">
        <f>IF(Målinger!K139="","",('kjøring-støtteark'!E142-'kjøring-støtteark'!D142)*'Kostnader lønn, utstyr osv.'!$S$20/60*(-1)*Målinger!$F$3)</f>
        <v/>
      </c>
      <c r="G139" s="123" t="str">
        <f>IF(Målinger!N139="","",(Målinger!N139-Målinger!H139)*'Kostnader lønn, utstyr osv.'!$S$39*Målinger!$F$3*(-1))</f>
        <v/>
      </c>
      <c r="H139" s="122" t="str">
        <f>IF(Målinger!M139="","",(Målinger!M139-Målinger!G139)*'Kostnader lønn, utstyr osv.'!$S$34*(-1)*Målinger!$F$3)</f>
        <v/>
      </c>
      <c r="I139" s="120" t="str">
        <f>IF(Målinger!V139="","",(Målinger!V139-Målinger!$E139)*'Kostnader lønn, utstyr osv.'!$S$25*(-1))</f>
        <v/>
      </c>
      <c r="J139" s="120" t="str">
        <f>IF(AND(Målinger!W139="",Målinger!Z139=""),"",(Målinger!W139+Målinger!Z139-Målinger!F139)*'Kostnader lønn, utstyr osv.'!$S$20/60*(-1)*Målinger!$F$3)</f>
        <v/>
      </c>
      <c r="K139" s="121" t="str">
        <f>IF(Målinger!V139="","",('kjøring-støtteark'!F142-'kjøring-støtteark'!D142)*'Kostnader lønn, utstyr osv.'!$S$20/60*(-1)*Målinger!$F$3)</f>
        <v/>
      </c>
      <c r="L139" s="123" t="str">
        <f>IF(Målinger!Y139="","",(Målinger!Y139-Målinger!H139)*'Kostnader lønn, utstyr osv.'!$S$39*Målinger!$F$3*(-1))</f>
        <v/>
      </c>
      <c r="M139" s="122" t="str">
        <f>IF(Målinger!X139="","",(Målinger!X139-Målinger!G139)*'Kostnader lønn, utstyr osv.'!$S$34*(-1)*Målinger!$F$3)</f>
        <v/>
      </c>
      <c r="N139" s="120" t="str">
        <f>IF(Målinger!AG139="","",(Målinger!AG139-Målinger!$E139)*'Kostnader lønn, utstyr osv.'!$S$25*(-1))</f>
        <v/>
      </c>
      <c r="O139" s="120" t="str">
        <f>IF(AND(Målinger!AH139="",Målinger!AK139=""),"",(Målinger!AH139+Målinger!AK139-Målinger!F139)*'Kostnader lønn, utstyr osv.'!$S$20/60*(-1)*Målinger!$F$3)</f>
        <v/>
      </c>
      <c r="P139" s="121" t="str">
        <f>IF(Målinger!AG139="","",('kjøring-støtteark'!G142-'kjøring-støtteark'!D142)*'Kostnader lønn, utstyr osv.'!$S$20/60*(-1)*Målinger!$F$3)</f>
        <v/>
      </c>
      <c r="Q139" s="123" t="str">
        <f>IF(Målinger!AJ139="","",(Målinger!AJ139-Målinger!H139)*'Kostnader lønn, utstyr osv.'!$S$39*Målinger!$F$3*(-1))</f>
        <v/>
      </c>
      <c r="R139" s="122" t="str">
        <f>IF(Målinger!AI139="","",(Målinger!AI139-Målinger!G139)*'Kostnader lønn, utstyr osv.'!$S$34*(-1)*Målinger!$F$3)</f>
        <v/>
      </c>
      <c r="S139" s="120" t="str">
        <f>IF(Målinger!AR139="","",(Målinger!AR139-Målinger!$E139)*'Kostnader lønn, utstyr osv.'!$S$25*(-1))</f>
        <v/>
      </c>
      <c r="T139" s="120" t="str">
        <f>IF(AND(Målinger!AS139="",Målinger!AV139=""),"",(Målinger!AS139+Målinger!AV139-Målinger!F139)*'Kostnader lønn, utstyr osv.'!$S$20/60*(-1)*Målinger!$F$3)</f>
        <v/>
      </c>
      <c r="U139" s="121" t="str">
        <f>IF(Målinger!AR139="","",('kjøring-støtteark'!H142-'kjøring-støtteark'!D142)*'Kostnader lønn, utstyr osv.'!$S$20/60*(-1)*Målinger!$F$3)</f>
        <v/>
      </c>
      <c r="V139" s="123" t="str">
        <f>IF(Målinger!AU139="","",(Målinger!AU139-Målinger!H139)*'Kostnader lønn, utstyr osv.'!$S$39*Målinger!$F$3*(-1))</f>
        <v/>
      </c>
      <c r="W139" s="122" t="str">
        <f>IF(Målinger!AT139="","",(Målinger!AT139-Målinger!G139)*'Kostnader lønn, utstyr osv.'!$S$34*(-1)*Målinger!$F$3)</f>
        <v/>
      </c>
      <c r="X139" s="120"/>
      <c r="Y139" s="120"/>
      <c r="Z139" s="121"/>
      <c r="AA139" s="123"/>
      <c r="AB139" s="122"/>
      <c r="AC139" s="120"/>
      <c r="AD139" s="120"/>
      <c r="AE139" s="121"/>
      <c r="AF139" s="123"/>
      <c r="AG139" s="122"/>
      <c r="AH139" s="120"/>
      <c r="AI139" s="120"/>
      <c r="AJ139" s="121"/>
      <c r="AK139" s="123"/>
      <c r="AL139" s="122"/>
      <c r="AM139" s="120"/>
      <c r="AN139" s="120"/>
      <c r="AO139" s="121"/>
      <c r="AP139" s="123"/>
      <c r="AQ139" s="122"/>
      <c r="AR139" s="120"/>
      <c r="AS139" s="120"/>
      <c r="AT139" s="121"/>
      <c r="AU139" s="123"/>
      <c r="AV139" s="122"/>
      <c r="AW139" s="120"/>
      <c r="AX139" s="120"/>
      <c r="AY139" s="121"/>
      <c r="AZ139" s="123"/>
      <c r="BA139" s="122"/>
      <c r="BB139" s="120"/>
      <c r="BC139" s="120"/>
      <c r="BD139" s="121"/>
      <c r="BE139" s="123"/>
      <c r="BF139" s="122"/>
      <c r="BG139" s="120"/>
      <c r="BH139" s="120"/>
      <c r="BI139" s="121"/>
      <c r="BJ139" s="123"/>
      <c r="BK139" s="122"/>
      <c r="BL139" s="120"/>
      <c r="BM139" s="120"/>
      <c r="BN139" s="121"/>
      <c r="BO139" s="123"/>
      <c r="BP139" s="122"/>
      <c r="BQ139" s="120"/>
      <c r="BR139" s="120"/>
      <c r="BS139" s="121"/>
      <c r="BT139" s="123"/>
      <c r="BU139" s="122"/>
      <c r="BV139" s="120"/>
      <c r="BW139" s="120"/>
      <c r="BX139" s="121"/>
      <c r="BY139" s="123"/>
      <c r="BZ139" s="122"/>
      <c r="CA139" s="120"/>
      <c r="CB139" s="120"/>
      <c r="CC139" s="121"/>
      <c r="CD139" s="123"/>
      <c r="CE139" s="122"/>
      <c r="CF139" s="120"/>
      <c r="CG139" s="120"/>
      <c r="CH139" s="121"/>
      <c r="CI139" s="123"/>
      <c r="CJ139" s="122"/>
      <c r="CK139" s="120"/>
      <c r="CL139" s="120"/>
      <c r="CM139" s="121"/>
      <c r="CN139" s="123"/>
      <c r="CO139" s="122"/>
      <c r="CP139" s="120"/>
      <c r="CQ139" s="120"/>
      <c r="CR139" s="121"/>
      <c r="CS139" s="123"/>
      <c r="CT139" s="122"/>
      <c r="CU139" s="120"/>
      <c r="CV139" s="120"/>
      <c r="CW139" s="121"/>
      <c r="CX139" s="123"/>
      <c r="CY139" s="122"/>
      <c r="CZ139" s="120"/>
      <c r="DA139" s="120"/>
      <c r="DB139" s="121"/>
      <c r="DC139" s="123"/>
      <c r="DD139" s="122"/>
      <c r="DE139" s="120"/>
      <c r="DF139" s="120"/>
      <c r="DG139" s="121"/>
      <c r="DH139" s="123"/>
      <c r="DI139" s="122"/>
      <c r="DJ139" s="120"/>
      <c r="DK139" s="120"/>
      <c r="DL139" s="121"/>
      <c r="DM139" s="123"/>
      <c r="DN139" s="122"/>
      <c r="DO139" s="120"/>
      <c r="DP139" s="120"/>
      <c r="DQ139" s="121"/>
      <c r="DR139" s="123"/>
      <c r="DS139" s="122"/>
      <c r="DT139" s="115">
        <f t="shared" si="2"/>
        <v>0</v>
      </c>
    </row>
    <row r="140" spans="1:124">
      <c r="A140" s="36" t="str">
        <f>IF(Brukerregistrering!C138="","",Brukerregistrering!C138)</f>
        <v/>
      </c>
      <c r="B140" s="22" t="str">
        <f>IF(Brukerregistrering!F138="","",Brukerregistrering!F138)</f>
        <v/>
      </c>
      <c r="C140" s="23" t="str">
        <f>IF(Brukerregistrering!H138="","",Brukerregistrering!H138)</f>
        <v/>
      </c>
      <c r="D140" s="120" t="str">
        <f>IF(Målinger!K140="","",(Målinger!K140-Målinger!$E140)*'Kostnader lønn, utstyr osv.'!$S$25*(-1))</f>
        <v/>
      </c>
      <c r="E140" s="120" t="str">
        <f>IF(AND(Målinger!L140="",Målinger!O140=""),"",(Målinger!L140+Målinger!O140-Målinger!F140)*'Kostnader lønn, utstyr osv.'!$S$20/60*(-1)*Målinger!$F$3)</f>
        <v/>
      </c>
      <c r="F140" s="121" t="str">
        <f>IF(Målinger!K140="","",('kjøring-støtteark'!E143-'kjøring-støtteark'!D143)*'Kostnader lønn, utstyr osv.'!$S$20/60*(-1)*Målinger!$F$3)</f>
        <v/>
      </c>
      <c r="G140" s="123" t="str">
        <f>IF(Målinger!N140="","",(Målinger!N140-Målinger!H140)*'Kostnader lønn, utstyr osv.'!$S$39*Målinger!$F$3*(-1))</f>
        <v/>
      </c>
      <c r="H140" s="122" t="str">
        <f>IF(Målinger!M140="","",(Målinger!M140-Målinger!G140)*'Kostnader lønn, utstyr osv.'!$S$34*(-1)*Målinger!$F$3)</f>
        <v/>
      </c>
      <c r="I140" s="120" t="str">
        <f>IF(Målinger!V140="","",(Målinger!V140-Målinger!$E140)*'Kostnader lønn, utstyr osv.'!$S$25*(-1))</f>
        <v/>
      </c>
      <c r="J140" s="120" t="str">
        <f>IF(AND(Målinger!W140="",Målinger!Z140=""),"",(Målinger!W140+Målinger!Z140-Målinger!F140)*'Kostnader lønn, utstyr osv.'!$S$20/60*(-1)*Målinger!$F$3)</f>
        <v/>
      </c>
      <c r="K140" s="121" t="str">
        <f>IF(Målinger!V140="","",('kjøring-støtteark'!F143-'kjøring-støtteark'!D143)*'Kostnader lønn, utstyr osv.'!$S$20/60*(-1)*Målinger!$F$3)</f>
        <v/>
      </c>
      <c r="L140" s="123" t="str">
        <f>IF(Målinger!Y140="","",(Målinger!Y140-Målinger!H140)*'Kostnader lønn, utstyr osv.'!$S$39*Målinger!$F$3*(-1))</f>
        <v/>
      </c>
      <c r="M140" s="122" t="str">
        <f>IF(Målinger!X140="","",(Målinger!X140-Målinger!G140)*'Kostnader lønn, utstyr osv.'!$S$34*(-1)*Målinger!$F$3)</f>
        <v/>
      </c>
      <c r="N140" s="120" t="str">
        <f>IF(Målinger!AG140="","",(Målinger!AG140-Målinger!$E140)*'Kostnader lønn, utstyr osv.'!$S$25*(-1))</f>
        <v/>
      </c>
      <c r="O140" s="120" t="str">
        <f>IF(AND(Målinger!AH140="",Målinger!AK140=""),"",(Målinger!AH140+Målinger!AK140-Målinger!F140)*'Kostnader lønn, utstyr osv.'!$S$20/60*(-1)*Målinger!$F$3)</f>
        <v/>
      </c>
      <c r="P140" s="121" t="str">
        <f>IF(Målinger!AG140="","",('kjøring-støtteark'!G143-'kjøring-støtteark'!D143)*'Kostnader lønn, utstyr osv.'!$S$20/60*(-1)*Målinger!$F$3)</f>
        <v/>
      </c>
      <c r="Q140" s="123" t="str">
        <f>IF(Målinger!AJ140="","",(Målinger!AJ140-Målinger!H140)*'Kostnader lønn, utstyr osv.'!$S$39*Målinger!$F$3*(-1))</f>
        <v/>
      </c>
      <c r="R140" s="122" t="str">
        <f>IF(Målinger!AI140="","",(Målinger!AI140-Målinger!G140)*'Kostnader lønn, utstyr osv.'!$S$34*(-1)*Målinger!$F$3)</f>
        <v/>
      </c>
      <c r="S140" s="120" t="str">
        <f>IF(Målinger!AR140="","",(Målinger!AR140-Målinger!$E140)*'Kostnader lønn, utstyr osv.'!$S$25*(-1))</f>
        <v/>
      </c>
      <c r="T140" s="120" t="str">
        <f>IF(AND(Målinger!AS140="",Målinger!AV140=""),"",(Målinger!AS140+Målinger!AV140-Målinger!F140)*'Kostnader lønn, utstyr osv.'!$S$20/60*(-1)*Målinger!$F$3)</f>
        <v/>
      </c>
      <c r="U140" s="121" t="str">
        <f>IF(Målinger!AR140="","",('kjøring-støtteark'!H143-'kjøring-støtteark'!D143)*'Kostnader lønn, utstyr osv.'!$S$20/60*(-1)*Målinger!$F$3)</f>
        <v/>
      </c>
      <c r="V140" s="123" t="str">
        <f>IF(Målinger!AU140="","",(Målinger!AU140-Målinger!H140)*'Kostnader lønn, utstyr osv.'!$S$39*Målinger!$F$3*(-1))</f>
        <v/>
      </c>
      <c r="W140" s="122" t="str">
        <f>IF(Målinger!AT140="","",(Målinger!AT140-Målinger!G140)*'Kostnader lønn, utstyr osv.'!$S$34*(-1)*Målinger!$F$3)</f>
        <v/>
      </c>
      <c r="X140" s="120"/>
      <c r="Y140" s="120"/>
      <c r="Z140" s="121"/>
      <c r="AA140" s="123"/>
      <c r="AB140" s="122"/>
      <c r="AC140" s="120"/>
      <c r="AD140" s="120"/>
      <c r="AE140" s="121"/>
      <c r="AF140" s="123"/>
      <c r="AG140" s="122"/>
      <c r="AH140" s="120"/>
      <c r="AI140" s="120"/>
      <c r="AJ140" s="121"/>
      <c r="AK140" s="123"/>
      <c r="AL140" s="122"/>
      <c r="AM140" s="120"/>
      <c r="AN140" s="120"/>
      <c r="AO140" s="121"/>
      <c r="AP140" s="123"/>
      <c r="AQ140" s="122"/>
      <c r="AR140" s="120"/>
      <c r="AS140" s="120"/>
      <c r="AT140" s="121"/>
      <c r="AU140" s="123"/>
      <c r="AV140" s="122"/>
      <c r="AW140" s="120"/>
      <c r="AX140" s="120"/>
      <c r="AY140" s="121"/>
      <c r="AZ140" s="123"/>
      <c r="BA140" s="122"/>
      <c r="BB140" s="120"/>
      <c r="BC140" s="120"/>
      <c r="BD140" s="121"/>
      <c r="BE140" s="123"/>
      <c r="BF140" s="122"/>
      <c r="BG140" s="120"/>
      <c r="BH140" s="120"/>
      <c r="BI140" s="121"/>
      <c r="BJ140" s="123"/>
      <c r="BK140" s="122"/>
      <c r="BL140" s="120"/>
      <c r="BM140" s="120"/>
      <c r="BN140" s="121"/>
      <c r="BO140" s="123"/>
      <c r="BP140" s="122"/>
      <c r="BQ140" s="120"/>
      <c r="BR140" s="120"/>
      <c r="BS140" s="121"/>
      <c r="BT140" s="123"/>
      <c r="BU140" s="122"/>
      <c r="BV140" s="120"/>
      <c r="BW140" s="120"/>
      <c r="BX140" s="121"/>
      <c r="BY140" s="123"/>
      <c r="BZ140" s="122"/>
      <c r="CA140" s="120"/>
      <c r="CB140" s="120"/>
      <c r="CC140" s="121"/>
      <c r="CD140" s="123"/>
      <c r="CE140" s="122"/>
      <c r="CF140" s="120"/>
      <c r="CG140" s="120"/>
      <c r="CH140" s="121"/>
      <c r="CI140" s="123"/>
      <c r="CJ140" s="122"/>
      <c r="CK140" s="120"/>
      <c r="CL140" s="120"/>
      <c r="CM140" s="121"/>
      <c r="CN140" s="123"/>
      <c r="CO140" s="122"/>
      <c r="CP140" s="120"/>
      <c r="CQ140" s="120"/>
      <c r="CR140" s="121"/>
      <c r="CS140" s="123"/>
      <c r="CT140" s="122"/>
      <c r="CU140" s="120"/>
      <c r="CV140" s="120"/>
      <c r="CW140" s="121"/>
      <c r="CX140" s="123"/>
      <c r="CY140" s="122"/>
      <c r="CZ140" s="120"/>
      <c r="DA140" s="120"/>
      <c r="DB140" s="121"/>
      <c r="DC140" s="123"/>
      <c r="DD140" s="122"/>
      <c r="DE140" s="120"/>
      <c r="DF140" s="120"/>
      <c r="DG140" s="121"/>
      <c r="DH140" s="123"/>
      <c r="DI140" s="122"/>
      <c r="DJ140" s="120"/>
      <c r="DK140" s="120"/>
      <c r="DL140" s="121"/>
      <c r="DM140" s="123"/>
      <c r="DN140" s="122"/>
      <c r="DO140" s="120"/>
      <c r="DP140" s="120"/>
      <c r="DQ140" s="121"/>
      <c r="DR140" s="123"/>
      <c r="DS140" s="122"/>
      <c r="DT140" s="115">
        <f t="shared" si="2"/>
        <v>0</v>
      </c>
    </row>
    <row r="141" spans="1:124">
      <c r="A141" s="36" t="str">
        <f>IF(Brukerregistrering!C139="","",Brukerregistrering!C139)</f>
        <v/>
      </c>
      <c r="B141" s="22" t="str">
        <f>IF(Brukerregistrering!F139="","",Brukerregistrering!F139)</f>
        <v/>
      </c>
      <c r="C141" s="23" t="str">
        <f>IF(Brukerregistrering!H139="","",Brukerregistrering!H139)</f>
        <v/>
      </c>
      <c r="D141" s="120" t="str">
        <f>IF(Målinger!K141="","",(Målinger!K141-Målinger!$E141)*'Kostnader lønn, utstyr osv.'!$S$25*(-1))</f>
        <v/>
      </c>
      <c r="E141" s="120" t="str">
        <f>IF(AND(Målinger!L141="",Målinger!O141=""),"",(Målinger!L141+Målinger!O141-Målinger!F141)*'Kostnader lønn, utstyr osv.'!$S$20/60*(-1)*Målinger!$F$3)</f>
        <v/>
      </c>
      <c r="F141" s="121" t="str">
        <f>IF(Målinger!K141="","",('kjøring-støtteark'!E144-'kjøring-støtteark'!D144)*'Kostnader lønn, utstyr osv.'!$S$20/60*(-1)*Målinger!$F$3)</f>
        <v/>
      </c>
      <c r="G141" s="123" t="str">
        <f>IF(Målinger!N141="","",(Målinger!N141-Målinger!H141)*'Kostnader lønn, utstyr osv.'!$S$39*Målinger!$F$3*(-1))</f>
        <v/>
      </c>
      <c r="H141" s="122" t="str">
        <f>IF(Målinger!M141="","",(Målinger!M141-Målinger!G141)*'Kostnader lønn, utstyr osv.'!$S$34*(-1)*Målinger!$F$3)</f>
        <v/>
      </c>
      <c r="I141" s="120" t="str">
        <f>IF(Målinger!V141="","",(Målinger!V141-Målinger!$E141)*'Kostnader lønn, utstyr osv.'!$S$25*(-1))</f>
        <v/>
      </c>
      <c r="J141" s="120" t="str">
        <f>IF(AND(Målinger!W141="",Målinger!Z141=""),"",(Målinger!W141+Målinger!Z141-Målinger!F141)*'Kostnader lønn, utstyr osv.'!$S$20/60*(-1)*Målinger!$F$3)</f>
        <v/>
      </c>
      <c r="K141" s="121" t="str">
        <f>IF(Målinger!V141="","",('kjøring-støtteark'!F144-'kjøring-støtteark'!D144)*'Kostnader lønn, utstyr osv.'!$S$20/60*(-1)*Målinger!$F$3)</f>
        <v/>
      </c>
      <c r="L141" s="123" t="str">
        <f>IF(Målinger!Y141="","",(Målinger!Y141-Målinger!H141)*'Kostnader lønn, utstyr osv.'!$S$39*Målinger!$F$3*(-1))</f>
        <v/>
      </c>
      <c r="M141" s="122" t="str">
        <f>IF(Målinger!X141="","",(Målinger!X141-Målinger!G141)*'Kostnader lønn, utstyr osv.'!$S$34*(-1)*Målinger!$F$3)</f>
        <v/>
      </c>
      <c r="N141" s="120" t="str">
        <f>IF(Målinger!AG141="","",(Målinger!AG141-Målinger!$E141)*'Kostnader lønn, utstyr osv.'!$S$25*(-1))</f>
        <v/>
      </c>
      <c r="O141" s="120" t="str">
        <f>IF(AND(Målinger!AH141="",Målinger!AK141=""),"",(Målinger!AH141+Målinger!AK141-Målinger!F141)*'Kostnader lønn, utstyr osv.'!$S$20/60*(-1)*Målinger!$F$3)</f>
        <v/>
      </c>
      <c r="P141" s="121" t="str">
        <f>IF(Målinger!AG141="","",('kjøring-støtteark'!G144-'kjøring-støtteark'!D144)*'Kostnader lønn, utstyr osv.'!$S$20/60*(-1)*Målinger!$F$3)</f>
        <v/>
      </c>
      <c r="Q141" s="123" t="str">
        <f>IF(Målinger!AJ141="","",(Målinger!AJ141-Målinger!H141)*'Kostnader lønn, utstyr osv.'!$S$39*Målinger!$F$3*(-1))</f>
        <v/>
      </c>
      <c r="R141" s="122" t="str">
        <f>IF(Målinger!AI141="","",(Målinger!AI141-Målinger!G141)*'Kostnader lønn, utstyr osv.'!$S$34*(-1)*Målinger!$F$3)</f>
        <v/>
      </c>
      <c r="S141" s="120" t="str">
        <f>IF(Målinger!AR141="","",(Målinger!AR141-Målinger!$E141)*'Kostnader lønn, utstyr osv.'!$S$25*(-1))</f>
        <v/>
      </c>
      <c r="T141" s="120" t="str">
        <f>IF(AND(Målinger!AS141="",Målinger!AV141=""),"",(Målinger!AS141+Målinger!AV141-Målinger!F141)*'Kostnader lønn, utstyr osv.'!$S$20/60*(-1)*Målinger!$F$3)</f>
        <v/>
      </c>
      <c r="U141" s="121" t="str">
        <f>IF(Målinger!AR141="","",('kjøring-støtteark'!H144-'kjøring-støtteark'!D144)*'Kostnader lønn, utstyr osv.'!$S$20/60*(-1)*Målinger!$F$3)</f>
        <v/>
      </c>
      <c r="V141" s="123" t="str">
        <f>IF(Målinger!AU141="","",(Målinger!AU141-Målinger!H141)*'Kostnader lønn, utstyr osv.'!$S$39*Målinger!$F$3*(-1))</f>
        <v/>
      </c>
      <c r="W141" s="122" t="str">
        <f>IF(Målinger!AT141="","",(Målinger!AT141-Målinger!G141)*'Kostnader lønn, utstyr osv.'!$S$34*(-1)*Målinger!$F$3)</f>
        <v/>
      </c>
      <c r="X141" s="120"/>
      <c r="Y141" s="120"/>
      <c r="Z141" s="121"/>
      <c r="AA141" s="123"/>
      <c r="AB141" s="122"/>
      <c r="AC141" s="120"/>
      <c r="AD141" s="120"/>
      <c r="AE141" s="121"/>
      <c r="AF141" s="123"/>
      <c r="AG141" s="122"/>
      <c r="AH141" s="120"/>
      <c r="AI141" s="120"/>
      <c r="AJ141" s="121"/>
      <c r="AK141" s="123"/>
      <c r="AL141" s="122"/>
      <c r="AM141" s="120"/>
      <c r="AN141" s="120"/>
      <c r="AO141" s="121"/>
      <c r="AP141" s="123"/>
      <c r="AQ141" s="122"/>
      <c r="AR141" s="120"/>
      <c r="AS141" s="120"/>
      <c r="AT141" s="121"/>
      <c r="AU141" s="123"/>
      <c r="AV141" s="122"/>
      <c r="AW141" s="120"/>
      <c r="AX141" s="120"/>
      <c r="AY141" s="121"/>
      <c r="AZ141" s="123"/>
      <c r="BA141" s="122"/>
      <c r="BB141" s="120"/>
      <c r="BC141" s="120"/>
      <c r="BD141" s="121"/>
      <c r="BE141" s="123"/>
      <c r="BF141" s="122"/>
      <c r="BG141" s="120"/>
      <c r="BH141" s="120"/>
      <c r="BI141" s="121"/>
      <c r="BJ141" s="123"/>
      <c r="BK141" s="122"/>
      <c r="BL141" s="120"/>
      <c r="BM141" s="120"/>
      <c r="BN141" s="121"/>
      <c r="BO141" s="123"/>
      <c r="BP141" s="122"/>
      <c r="BQ141" s="120"/>
      <c r="BR141" s="120"/>
      <c r="BS141" s="121"/>
      <c r="BT141" s="123"/>
      <c r="BU141" s="122"/>
      <c r="BV141" s="120"/>
      <c r="BW141" s="120"/>
      <c r="BX141" s="121"/>
      <c r="BY141" s="123"/>
      <c r="BZ141" s="122"/>
      <c r="CA141" s="120"/>
      <c r="CB141" s="120"/>
      <c r="CC141" s="121"/>
      <c r="CD141" s="123"/>
      <c r="CE141" s="122"/>
      <c r="CF141" s="120"/>
      <c r="CG141" s="120"/>
      <c r="CH141" s="121"/>
      <c r="CI141" s="123"/>
      <c r="CJ141" s="122"/>
      <c r="CK141" s="120"/>
      <c r="CL141" s="120"/>
      <c r="CM141" s="121"/>
      <c r="CN141" s="123"/>
      <c r="CO141" s="122"/>
      <c r="CP141" s="120"/>
      <c r="CQ141" s="120"/>
      <c r="CR141" s="121"/>
      <c r="CS141" s="123"/>
      <c r="CT141" s="122"/>
      <c r="CU141" s="120"/>
      <c r="CV141" s="120"/>
      <c r="CW141" s="121"/>
      <c r="CX141" s="123"/>
      <c r="CY141" s="122"/>
      <c r="CZ141" s="120"/>
      <c r="DA141" s="120"/>
      <c r="DB141" s="121"/>
      <c r="DC141" s="123"/>
      <c r="DD141" s="122"/>
      <c r="DE141" s="120"/>
      <c r="DF141" s="120"/>
      <c r="DG141" s="121"/>
      <c r="DH141" s="123"/>
      <c r="DI141" s="122"/>
      <c r="DJ141" s="120"/>
      <c r="DK141" s="120"/>
      <c r="DL141" s="121"/>
      <c r="DM141" s="123"/>
      <c r="DN141" s="122"/>
      <c r="DO141" s="120"/>
      <c r="DP141" s="120"/>
      <c r="DQ141" s="121"/>
      <c r="DR141" s="123"/>
      <c r="DS141" s="122"/>
      <c r="DT141" s="115">
        <f t="shared" si="2"/>
        <v>0</v>
      </c>
    </row>
    <row r="142" spans="1:124">
      <c r="A142" s="36" t="str">
        <f>IF(Brukerregistrering!C140="","",Brukerregistrering!C140)</f>
        <v/>
      </c>
      <c r="B142" s="22" t="str">
        <f>IF(Brukerregistrering!F140="","",Brukerregistrering!F140)</f>
        <v/>
      </c>
      <c r="C142" s="23" t="str">
        <f>IF(Brukerregistrering!H140="","",Brukerregistrering!H140)</f>
        <v/>
      </c>
      <c r="D142" s="120" t="str">
        <f>IF(Målinger!K142="","",(Målinger!K142-Målinger!$E142)*'Kostnader lønn, utstyr osv.'!$S$25*(-1))</f>
        <v/>
      </c>
      <c r="E142" s="120" t="str">
        <f>IF(AND(Målinger!L142="",Målinger!O142=""),"",(Målinger!L142+Målinger!O142-Målinger!F142)*'Kostnader lønn, utstyr osv.'!$S$20/60*(-1)*Målinger!$F$3)</f>
        <v/>
      </c>
      <c r="F142" s="121" t="str">
        <f>IF(Målinger!K142="","",('kjøring-støtteark'!E145-'kjøring-støtteark'!D145)*'Kostnader lønn, utstyr osv.'!$S$20/60*(-1)*Målinger!$F$3)</f>
        <v/>
      </c>
      <c r="G142" s="123" t="str">
        <f>IF(Målinger!N142="","",(Målinger!N142-Målinger!H142)*'Kostnader lønn, utstyr osv.'!$S$39*Målinger!$F$3*(-1))</f>
        <v/>
      </c>
      <c r="H142" s="122" t="str">
        <f>IF(Målinger!M142="","",(Målinger!M142-Målinger!G142)*'Kostnader lønn, utstyr osv.'!$S$34*(-1)*Målinger!$F$3)</f>
        <v/>
      </c>
      <c r="I142" s="120" t="str">
        <f>IF(Målinger!V142="","",(Målinger!V142-Målinger!$E142)*'Kostnader lønn, utstyr osv.'!$S$25*(-1))</f>
        <v/>
      </c>
      <c r="J142" s="120" t="str">
        <f>IF(AND(Målinger!W142="",Målinger!Z142=""),"",(Målinger!W142+Målinger!Z142-Målinger!F142)*'Kostnader lønn, utstyr osv.'!$S$20/60*(-1)*Målinger!$F$3)</f>
        <v/>
      </c>
      <c r="K142" s="121" t="str">
        <f>IF(Målinger!V142="","",('kjøring-støtteark'!F145-'kjøring-støtteark'!D145)*'Kostnader lønn, utstyr osv.'!$S$20/60*(-1)*Målinger!$F$3)</f>
        <v/>
      </c>
      <c r="L142" s="123" t="str">
        <f>IF(Målinger!Y142="","",(Målinger!Y142-Målinger!H142)*'Kostnader lønn, utstyr osv.'!$S$39*Målinger!$F$3*(-1))</f>
        <v/>
      </c>
      <c r="M142" s="122" t="str">
        <f>IF(Målinger!X142="","",(Målinger!X142-Målinger!G142)*'Kostnader lønn, utstyr osv.'!$S$34*(-1)*Målinger!$F$3)</f>
        <v/>
      </c>
      <c r="N142" s="120" t="str">
        <f>IF(Målinger!AG142="","",(Målinger!AG142-Målinger!$E142)*'Kostnader lønn, utstyr osv.'!$S$25*(-1))</f>
        <v/>
      </c>
      <c r="O142" s="120" t="str">
        <f>IF(AND(Målinger!AH142="",Målinger!AK142=""),"",(Målinger!AH142+Målinger!AK142-Målinger!F142)*'Kostnader lønn, utstyr osv.'!$S$20/60*(-1)*Målinger!$F$3)</f>
        <v/>
      </c>
      <c r="P142" s="121" t="str">
        <f>IF(Målinger!AG142="","",('kjøring-støtteark'!G145-'kjøring-støtteark'!D145)*'Kostnader lønn, utstyr osv.'!$S$20/60*(-1)*Målinger!$F$3)</f>
        <v/>
      </c>
      <c r="Q142" s="123" t="str">
        <f>IF(Målinger!AJ142="","",(Målinger!AJ142-Målinger!H142)*'Kostnader lønn, utstyr osv.'!$S$39*Målinger!$F$3*(-1))</f>
        <v/>
      </c>
      <c r="R142" s="122" t="str">
        <f>IF(Målinger!AI142="","",(Målinger!AI142-Målinger!G142)*'Kostnader lønn, utstyr osv.'!$S$34*(-1)*Målinger!$F$3)</f>
        <v/>
      </c>
      <c r="S142" s="120" t="str">
        <f>IF(Målinger!AR142="","",(Målinger!AR142-Målinger!$E142)*'Kostnader lønn, utstyr osv.'!$S$25*(-1))</f>
        <v/>
      </c>
      <c r="T142" s="120" t="str">
        <f>IF(AND(Målinger!AS142="",Målinger!AV142=""),"",(Målinger!AS142+Målinger!AV142-Målinger!F142)*'Kostnader lønn, utstyr osv.'!$S$20/60*(-1)*Målinger!$F$3)</f>
        <v/>
      </c>
      <c r="U142" s="121" t="str">
        <f>IF(Målinger!AR142="","",('kjøring-støtteark'!H145-'kjøring-støtteark'!D145)*'Kostnader lønn, utstyr osv.'!$S$20/60*(-1)*Målinger!$F$3)</f>
        <v/>
      </c>
      <c r="V142" s="123" t="str">
        <f>IF(Målinger!AU142="","",(Målinger!AU142-Målinger!H142)*'Kostnader lønn, utstyr osv.'!$S$39*Målinger!$F$3*(-1))</f>
        <v/>
      </c>
      <c r="W142" s="122" t="str">
        <f>IF(Målinger!AT142="","",(Målinger!AT142-Målinger!G142)*'Kostnader lønn, utstyr osv.'!$S$34*(-1)*Målinger!$F$3)</f>
        <v/>
      </c>
      <c r="X142" s="120"/>
      <c r="Y142" s="120"/>
      <c r="Z142" s="121"/>
      <c r="AA142" s="123"/>
      <c r="AB142" s="122"/>
      <c r="AC142" s="120"/>
      <c r="AD142" s="120"/>
      <c r="AE142" s="121"/>
      <c r="AF142" s="123"/>
      <c r="AG142" s="122"/>
      <c r="AH142" s="120"/>
      <c r="AI142" s="120"/>
      <c r="AJ142" s="121"/>
      <c r="AK142" s="123"/>
      <c r="AL142" s="122"/>
      <c r="AM142" s="120"/>
      <c r="AN142" s="120"/>
      <c r="AO142" s="121"/>
      <c r="AP142" s="123"/>
      <c r="AQ142" s="122"/>
      <c r="AR142" s="120"/>
      <c r="AS142" s="120"/>
      <c r="AT142" s="121"/>
      <c r="AU142" s="123"/>
      <c r="AV142" s="122"/>
      <c r="AW142" s="120"/>
      <c r="AX142" s="120"/>
      <c r="AY142" s="121"/>
      <c r="AZ142" s="123"/>
      <c r="BA142" s="122"/>
      <c r="BB142" s="120"/>
      <c r="BC142" s="120"/>
      <c r="BD142" s="121"/>
      <c r="BE142" s="123"/>
      <c r="BF142" s="122"/>
      <c r="BG142" s="120"/>
      <c r="BH142" s="120"/>
      <c r="BI142" s="121"/>
      <c r="BJ142" s="123"/>
      <c r="BK142" s="122"/>
      <c r="BL142" s="120"/>
      <c r="BM142" s="120"/>
      <c r="BN142" s="121"/>
      <c r="BO142" s="123"/>
      <c r="BP142" s="122"/>
      <c r="BQ142" s="120"/>
      <c r="BR142" s="120"/>
      <c r="BS142" s="121"/>
      <c r="BT142" s="123"/>
      <c r="BU142" s="122"/>
      <c r="BV142" s="120"/>
      <c r="BW142" s="120"/>
      <c r="BX142" s="121"/>
      <c r="BY142" s="123"/>
      <c r="BZ142" s="122"/>
      <c r="CA142" s="120"/>
      <c r="CB142" s="120"/>
      <c r="CC142" s="121"/>
      <c r="CD142" s="123"/>
      <c r="CE142" s="122"/>
      <c r="CF142" s="120"/>
      <c r="CG142" s="120"/>
      <c r="CH142" s="121"/>
      <c r="CI142" s="123"/>
      <c r="CJ142" s="122"/>
      <c r="CK142" s="120"/>
      <c r="CL142" s="120"/>
      <c r="CM142" s="121"/>
      <c r="CN142" s="123"/>
      <c r="CO142" s="122"/>
      <c r="CP142" s="120"/>
      <c r="CQ142" s="120"/>
      <c r="CR142" s="121"/>
      <c r="CS142" s="123"/>
      <c r="CT142" s="122"/>
      <c r="CU142" s="120"/>
      <c r="CV142" s="120"/>
      <c r="CW142" s="121"/>
      <c r="CX142" s="123"/>
      <c r="CY142" s="122"/>
      <c r="CZ142" s="120"/>
      <c r="DA142" s="120"/>
      <c r="DB142" s="121"/>
      <c r="DC142" s="123"/>
      <c r="DD142" s="122"/>
      <c r="DE142" s="120"/>
      <c r="DF142" s="120"/>
      <c r="DG142" s="121"/>
      <c r="DH142" s="123"/>
      <c r="DI142" s="122"/>
      <c r="DJ142" s="120"/>
      <c r="DK142" s="120"/>
      <c r="DL142" s="121"/>
      <c r="DM142" s="123"/>
      <c r="DN142" s="122"/>
      <c r="DO142" s="120"/>
      <c r="DP142" s="120"/>
      <c r="DQ142" s="121"/>
      <c r="DR142" s="123"/>
      <c r="DS142" s="122"/>
      <c r="DT142" s="115">
        <f t="shared" si="2"/>
        <v>0</v>
      </c>
    </row>
    <row r="143" spans="1:124">
      <c r="A143" s="36" t="str">
        <f>IF(Brukerregistrering!C141="","",Brukerregistrering!C141)</f>
        <v/>
      </c>
      <c r="B143" s="22" t="str">
        <f>IF(Brukerregistrering!F141="","",Brukerregistrering!F141)</f>
        <v/>
      </c>
      <c r="C143" s="23" t="str">
        <f>IF(Brukerregistrering!H141="","",Brukerregistrering!H141)</f>
        <v/>
      </c>
      <c r="D143" s="120" t="str">
        <f>IF(Målinger!K143="","",(Målinger!K143-Målinger!$E143)*'Kostnader lønn, utstyr osv.'!$S$25*(-1))</f>
        <v/>
      </c>
      <c r="E143" s="120" t="str">
        <f>IF(AND(Målinger!L143="",Målinger!O143=""),"",(Målinger!L143+Målinger!O143-Målinger!F143)*'Kostnader lønn, utstyr osv.'!$S$20/60*(-1)*Målinger!$F$3)</f>
        <v/>
      </c>
      <c r="F143" s="121" t="str">
        <f>IF(Målinger!K143="","",('kjøring-støtteark'!E146-'kjøring-støtteark'!D146)*'Kostnader lønn, utstyr osv.'!$S$20/60*(-1)*Målinger!$F$3)</f>
        <v/>
      </c>
      <c r="G143" s="123" t="str">
        <f>IF(Målinger!N143="","",(Målinger!N143-Målinger!H143)*'Kostnader lønn, utstyr osv.'!$S$39*Målinger!$F$3*(-1))</f>
        <v/>
      </c>
      <c r="H143" s="122" t="str">
        <f>IF(Målinger!M143="","",(Målinger!M143-Målinger!G143)*'Kostnader lønn, utstyr osv.'!$S$34*(-1)*Målinger!$F$3)</f>
        <v/>
      </c>
      <c r="I143" s="120" t="str">
        <f>IF(Målinger!V143="","",(Målinger!V143-Målinger!$E143)*'Kostnader lønn, utstyr osv.'!$S$25*(-1))</f>
        <v/>
      </c>
      <c r="J143" s="120" t="str">
        <f>IF(AND(Målinger!W143="",Målinger!Z143=""),"",(Målinger!W143+Målinger!Z143-Målinger!F143)*'Kostnader lønn, utstyr osv.'!$S$20/60*(-1)*Målinger!$F$3)</f>
        <v/>
      </c>
      <c r="K143" s="121" t="str">
        <f>IF(Målinger!V143="","",('kjøring-støtteark'!F146-'kjøring-støtteark'!D146)*'Kostnader lønn, utstyr osv.'!$S$20/60*(-1)*Målinger!$F$3)</f>
        <v/>
      </c>
      <c r="L143" s="123" t="str">
        <f>IF(Målinger!Y143="","",(Målinger!Y143-Målinger!H143)*'Kostnader lønn, utstyr osv.'!$S$39*Målinger!$F$3*(-1))</f>
        <v/>
      </c>
      <c r="M143" s="122" t="str">
        <f>IF(Målinger!X143="","",(Målinger!X143-Målinger!G143)*'Kostnader lønn, utstyr osv.'!$S$34*(-1)*Målinger!$F$3)</f>
        <v/>
      </c>
      <c r="N143" s="120" t="str">
        <f>IF(Målinger!AG143="","",(Målinger!AG143-Målinger!$E143)*'Kostnader lønn, utstyr osv.'!$S$25*(-1))</f>
        <v/>
      </c>
      <c r="O143" s="120" t="str">
        <f>IF(AND(Målinger!AH143="",Målinger!AK143=""),"",(Målinger!AH143+Målinger!AK143-Målinger!F143)*'Kostnader lønn, utstyr osv.'!$S$20/60*(-1)*Målinger!$F$3)</f>
        <v/>
      </c>
      <c r="P143" s="121" t="str">
        <f>IF(Målinger!AG143="","",('kjøring-støtteark'!G146-'kjøring-støtteark'!D146)*'Kostnader lønn, utstyr osv.'!$S$20/60*(-1)*Målinger!$F$3)</f>
        <v/>
      </c>
      <c r="Q143" s="123" t="str">
        <f>IF(Målinger!AJ143="","",(Målinger!AJ143-Målinger!H143)*'Kostnader lønn, utstyr osv.'!$S$39*Målinger!$F$3*(-1))</f>
        <v/>
      </c>
      <c r="R143" s="122" t="str">
        <f>IF(Målinger!AI143="","",(Målinger!AI143-Målinger!G143)*'Kostnader lønn, utstyr osv.'!$S$34*(-1)*Målinger!$F$3)</f>
        <v/>
      </c>
      <c r="S143" s="120" t="str">
        <f>IF(Målinger!AR143="","",(Målinger!AR143-Målinger!$E143)*'Kostnader lønn, utstyr osv.'!$S$25*(-1))</f>
        <v/>
      </c>
      <c r="T143" s="120" t="str">
        <f>IF(AND(Målinger!AS143="",Målinger!AV143=""),"",(Målinger!AS143+Målinger!AV143-Målinger!F143)*'Kostnader lønn, utstyr osv.'!$S$20/60*(-1)*Målinger!$F$3)</f>
        <v/>
      </c>
      <c r="U143" s="121" t="str">
        <f>IF(Målinger!AR143="","",('kjøring-støtteark'!H146-'kjøring-støtteark'!D146)*'Kostnader lønn, utstyr osv.'!$S$20/60*(-1)*Målinger!$F$3)</f>
        <v/>
      </c>
      <c r="V143" s="123" t="str">
        <f>IF(Målinger!AU143="","",(Målinger!AU143-Målinger!H143)*'Kostnader lønn, utstyr osv.'!$S$39*Målinger!$F$3*(-1))</f>
        <v/>
      </c>
      <c r="W143" s="122" t="str">
        <f>IF(Målinger!AT143="","",(Målinger!AT143-Målinger!G143)*'Kostnader lønn, utstyr osv.'!$S$34*(-1)*Målinger!$F$3)</f>
        <v/>
      </c>
      <c r="X143" s="120"/>
      <c r="Y143" s="120"/>
      <c r="Z143" s="121"/>
      <c r="AA143" s="123"/>
      <c r="AB143" s="122"/>
      <c r="AC143" s="120"/>
      <c r="AD143" s="120"/>
      <c r="AE143" s="121"/>
      <c r="AF143" s="123"/>
      <c r="AG143" s="122"/>
      <c r="AH143" s="120"/>
      <c r="AI143" s="120"/>
      <c r="AJ143" s="121"/>
      <c r="AK143" s="123"/>
      <c r="AL143" s="122"/>
      <c r="AM143" s="120"/>
      <c r="AN143" s="120"/>
      <c r="AO143" s="121"/>
      <c r="AP143" s="123"/>
      <c r="AQ143" s="122"/>
      <c r="AR143" s="120"/>
      <c r="AS143" s="120"/>
      <c r="AT143" s="121"/>
      <c r="AU143" s="123"/>
      <c r="AV143" s="122"/>
      <c r="AW143" s="120"/>
      <c r="AX143" s="120"/>
      <c r="AY143" s="121"/>
      <c r="AZ143" s="123"/>
      <c r="BA143" s="122"/>
      <c r="BB143" s="120"/>
      <c r="BC143" s="120"/>
      <c r="BD143" s="121"/>
      <c r="BE143" s="123"/>
      <c r="BF143" s="122"/>
      <c r="BG143" s="120"/>
      <c r="BH143" s="120"/>
      <c r="BI143" s="121"/>
      <c r="BJ143" s="123"/>
      <c r="BK143" s="122"/>
      <c r="BL143" s="120"/>
      <c r="BM143" s="120"/>
      <c r="BN143" s="121"/>
      <c r="BO143" s="123"/>
      <c r="BP143" s="122"/>
      <c r="BQ143" s="120"/>
      <c r="BR143" s="120"/>
      <c r="BS143" s="121"/>
      <c r="BT143" s="123"/>
      <c r="BU143" s="122"/>
      <c r="BV143" s="120"/>
      <c r="BW143" s="120"/>
      <c r="BX143" s="121"/>
      <c r="BY143" s="123"/>
      <c r="BZ143" s="122"/>
      <c r="CA143" s="120"/>
      <c r="CB143" s="120"/>
      <c r="CC143" s="121"/>
      <c r="CD143" s="123"/>
      <c r="CE143" s="122"/>
      <c r="CF143" s="120"/>
      <c r="CG143" s="120"/>
      <c r="CH143" s="121"/>
      <c r="CI143" s="123"/>
      <c r="CJ143" s="122"/>
      <c r="CK143" s="120"/>
      <c r="CL143" s="120"/>
      <c r="CM143" s="121"/>
      <c r="CN143" s="123"/>
      <c r="CO143" s="122"/>
      <c r="CP143" s="120"/>
      <c r="CQ143" s="120"/>
      <c r="CR143" s="121"/>
      <c r="CS143" s="123"/>
      <c r="CT143" s="122"/>
      <c r="CU143" s="120"/>
      <c r="CV143" s="120"/>
      <c r="CW143" s="121"/>
      <c r="CX143" s="123"/>
      <c r="CY143" s="122"/>
      <c r="CZ143" s="120"/>
      <c r="DA143" s="120"/>
      <c r="DB143" s="121"/>
      <c r="DC143" s="123"/>
      <c r="DD143" s="122"/>
      <c r="DE143" s="120"/>
      <c r="DF143" s="120"/>
      <c r="DG143" s="121"/>
      <c r="DH143" s="123"/>
      <c r="DI143" s="122"/>
      <c r="DJ143" s="120"/>
      <c r="DK143" s="120"/>
      <c r="DL143" s="121"/>
      <c r="DM143" s="123"/>
      <c r="DN143" s="122"/>
      <c r="DO143" s="120"/>
      <c r="DP143" s="120"/>
      <c r="DQ143" s="121"/>
      <c r="DR143" s="123"/>
      <c r="DS143" s="122"/>
      <c r="DT143" s="115">
        <f t="shared" si="2"/>
        <v>0</v>
      </c>
    </row>
    <row r="144" spans="1:124">
      <c r="A144" s="36" t="str">
        <f>IF(Brukerregistrering!C142="","",Brukerregistrering!C142)</f>
        <v/>
      </c>
      <c r="B144" s="22" t="str">
        <f>IF(Brukerregistrering!F142="","",Brukerregistrering!F142)</f>
        <v/>
      </c>
      <c r="C144" s="23" t="str">
        <f>IF(Brukerregistrering!H142="","",Brukerregistrering!H142)</f>
        <v/>
      </c>
      <c r="D144" s="120" t="str">
        <f>IF(Målinger!K144="","",(Målinger!K144-Målinger!$E144)*'Kostnader lønn, utstyr osv.'!$S$25*(-1))</f>
        <v/>
      </c>
      <c r="E144" s="120" t="str">
        <f>IF(AND(Målinger!L144="",Målinger!O144=""),"",(Målinger!L144+Målinger!O144-Målinger!F144)*'Kostnader lønn, utstyr osv.'!$S$20/60*(-1)*Målinger!$F$3)</f>
        <v/>
      </c>
      <c r="F144" s="121" t="str">
        <f>IF(Målinger!K144="","",('kjøring-støtteark'!E147-'kjøring-støtteark'!D147)*'Kostnader lønn, utstyr osv.'!$S$20/60*(-1)*Målinger!$F$3)</f>
        <v/>
      </c>
      <c r="G144" s="123" t="str">
        <f>IF(Målinger!N144="","",(Målinger!N144-Målinger!H144)*'Kostnader lønn, utstyr osv.'!$S$39*Målinger!$F$3*(-1))</f>
        <v/>
      </c>
      <c r="H144" s="122" t="str">
        <f>IF(Målinger!M144="","",(Målinger!M144-Målinger!G144)*'Kostnader lønn, utstyr osv.'!$S$34*(-1)*Målinger!$F$3)</f>
        <v/>
      </c>
      <c r="I144" s="120" t="str">
        <f>IF(Målinger!V144="","",(Målinger!V144-Målinger!$E144)*'Kostnader lønn, utstyr osv.'!$S$25*(-1))</f>
        <v/>
      </c>
      <c r="J144" s="120" t="str">
        <f>IF(AND(Målinger!W144="",Målinger!Z144=""),"",(Målinger!W144+Målinger!Z144-Målinger!F144)*'Kostnader lønn, utstyr osv.'!$S$20/60*(-1)*Målinger!$F$3)</f>
        <v/>
      </c>
      <c r="K144" s="121" t="str">
        <f>IF(Målinger!V144="","",('kjøring-støtteark'!F147-'kjøring-støtteark'!D147)*'Kostnader lønn, utstyr osv.'!$S$20/60*(-1)*Målinger!$F$3)</f>
        <v/>
      </c>
      <c r="L144" s="123" t="str">
        <f>IF(Målinger!Y144="","",(Målinger!Y144-Målinger!H144)*'Kostnader lønn, utstyr osv.'!$S$39*Målinger!$F$3*(-1))</f>
        <v/>
      </c>
      <c r="M144" s="122" t="str">
        <f>IF(Målinger!X144="","",(Målinger!X144-Målinger!G144)*'Kostnader lønn, utstyr osv.'!$S$34*(-1)*Målinger!$F$3)</f>
        <v/>
      </c>
      <c r="N144" s="120" t="str">
        <f>IF(Målinger!AG144="","",(Målinger!AG144-Målinger!$E144)*'Kostnader lønn, utstyr osv.'!$S$25*(-1))</f>
        <v/>
      </c>
      <c r="O144" s="120" t="str">
        <f>IF(AND(Målinger!AH144="",Målinger!AK144=""),"",(Målinger!AH144+Målinger!AK144-Målinger!F144)*'Kostnader lønn, utstyr osv.'!$S$20/60*(-1)*Målinger!$F$3)</f>
        <v/>
      </c>
      <c r="P144" s="121" t="str">
        <f>IF(Målinger!AG144="","",('kjøring-støtteark'!G147-'kjøring-støtteark'!D147)*'Kostnader lønn, utstyr osv.'!$S$20/60*(-1)*Målinger!$F$3)</f>
        <v/>
      </c>
      <c r="Q144" s="123" t="str">
        <f>IF(Målinger!AJ144="","",(Målinger!AJ144-Målinger!H144)*'Kostnader lønn, utstyr osv.'!$S$39*Målinger!$F$3*(-1))</f>
        <v/>
      </c>
      <c r="R144" s="122" t="str">
        <f>IF(Målinger!AI144="","",(Målinger!AI144-Målinger!G144)*'Kostnader lønn, utstyr osv.'!$S$34*(-1)*Målinger!$F$3)</f>
        <v/>
      </c>
      <c r="S144" s="120" t="str">
        <f>IF(Målinger!AR144="","",(Målinger!AR144-Målinger!$E144)*'Kostnader lønn, utstyr osv.'!$S$25*(-1))</f>
        <v/>
      </c>
      <c r="T144" s="120" t="str">
        <f>IF(AND(Målinger!AS144="",Målinger!AV144=""),"",(Målinger!AS144+Målinger!AV144-Målinger!F144)*'Kostnader lønn, utstyr osv.'!$S$20/60*(-1)*Målinger!$F$3)</f>
        <v/>
      </c>
      <c r="U144" s="121" t="str">
        <f>IF(Målinger!AR144="","",('kjøring-støtteark'!H147-'kjøring-støtteark'!D147)*'Kostnader lønn, utstyr osv.'!$S$20/60*(-1)*Målinger!$F$3)</f>
        <v/>
      </c>
      <c r="V144" s="123" t="str">
        <f>IF(Målinger!AU144="","",(Målinger!AU144-Målinger!H144)*'Kostnader lønn, utstyr osv.'!$S$39*Målinger!$F$3*(-1))</f>
        <v/>
      </c>
      <c r="W144" s="122" t="str">
        <f>IF(Målinger!AT144="","",(Målinger!AT144-Målinger!G144)*'Kostnader lønn, utstyr osv.'!$S$34*(-1)*Målinger!$F$3)</f>
        <v/>
      </c>
      <c r="X144" s="120"/>
      <c r="Y144" s="120"/>
      <c r="Z144" s="121"/>
      <c r="AA144" s="123"/>
      <c r="AB144" s="122"/>
      <c r="AC144" s="120"/>
      <c r="AD144" s="120"/>
      <c r="AE144" s="121"/>
      <c r="AF144" s="123"/>
      <c r="AG144" s="122"/>
      <c r="AH144" s="120"/>
      <c r="AI144" s="120"/>
      <c r="AJ144" s="121"/>
      <c r="AK144" s="123"/>
      <c r="AL144" s="122"/>
      <c r="AM144" s="120"/>
      <c r="AN144" s="120"/>
      <c r="AO144" s="121"/>
      <c r="AP144" s="123"/>
      <c r="AQ144" s="122"/>
      <c r="AR144" s="120"/>
      <c r="AS144" s="120"/>
      <c r="AT144" s="121"/>
      <c r="AU144" s="123"/>
      <c r="AV144" s="122"/>
      <c r="AW144" s="120"/>
      <c r="AX144" s="120"/>
      <c r="AY144" s="121"/>
      <c r="AZ144" s="123"/>
      <c r="BA144" s="122"/>
      <c r="BB144" s="120"/>
      <c r="BC144" s="120"/>
      <c r="BD144" s="121"/>
      <c r="BE144" s="123"/>
      <c r="BF144" s="122"/>
      <c r="BG144" s="120"/>
      <c r="BH144" s="120"/>
      <c r="BI144" s="121"/>
      <c r="BJ144" s="123"/>
      <c r="BK144" s="122"/>
      <c r="BL144" s="120"/>
      <c r="BM144" s="120"/>
      <c r="BN144" s="121"/>
      <c r="BO144" s="123"/>
      <c r="BP144" s="122"/>
      <c r="BQ144" s="120"/>
      <c r="BR144" s="120"/>
      <c r="BS144" s="121"/>
      <c r="BT144" s="123"/>
      <c r="BU144" s="122"/>
      <c r="BV144" s="120"/>
      <c r="BW144" s="120"/>
      <c r="BX144" s="121"/>
      <c r="BY144" s="123"/>
      <c r="BZ144" s="122"/>
      <c r="CA144" s="120"/>
      <c r="CB144" s="120"/>
      <c r="CC144" s="121"/>
      <c r="CD144" s="123"/>
      <c r="CE144" s="122"/>
      <c r="CF144" s="120"/>
      <c r="CG144" s="120"/>
      <c r="CH144" s="121"/>
      <c r="CI144" s="123"/>
      <c r="CJ144" s="122"/>
      <c r="CK144" s="120"/>
      <c r="CL144" s="120"/>
      <c r="CM144" s="121"/>
      <c r="CN144" s="123"/>
      <c r="CO144" s="122"/>
      <c r="CP144" s="120"/>
      <c r="CQ144" s="120"/>
      <c r="CR144" s="121"/>
      <c r="CS144" s="123"/>
      <c r="CT144" s="122"/>
      <c r="CU144" s="120"/>
      <c r="CV144" s="120"/>
      <c r="CW144" s="121"/>
      <c r="CX144" s="123"/>
      <c r="CY144" s="122"/>
      <c r="CZ144" s="120"/>
      <c r="DA144" s="120"/>
      <c r="DB144" s="121"/>
      <c r="DC144" s="123"/>
      <c r="DD144" s="122"/>
      <c r="DE144" s="120"/>
      <c r="DF144" s="120"/>
      <c r="DG144" s="121"/>
      <c r="DH144" s="123"/>
      <c r="DI144" s="122"/>
      <c r="DJ144" s="120"/>
      <c r="DK144" s="120"/>
      <c r="DL144" s="121"/>
      <c r="DM144" s="123"/>
      <c r="DN144" s="122"/>
      <c r="DO144" s="120"/>
      <c r="DP144" s="120"/>
      <c r="DQ144" s="121"/>
      <c r="DR144" s="123"/>
      <c r="DS144" s="122"/>
      <c r="DT144" s="115">
        <f t="shared" si="2"/>
        <v>0</v>
      </c>
    </row>
    <row r="145" spans="1:124">
      <c r="A145" s="36" t="str">
        <f>IF(Brukerregistrering!C143="","",Brukerregistrering!C143)</f>
        <v/>
      </c>
      <c r="B145" s="22" t="str">
        <f>IF(Brukerregistrering!F143="","",Brukerregistrering!F143)</f>
        <v/>
      </c>
      <c r="C145" s="23" t="str">
        <f>IF(Brukerregistrering!H143="","",Brukerregistrering!H143)</f>
        <v/>
      </c>
      <c r="D145" s="120" t="str">
        <f>IF(Målinger!K145="","",(Målinger!K145-Målinger!$E145)*'Kostnader lønn, utstyr osv.'!$S$25*(-1))</f>
        <v/>
      </c>
      <c r="E145" s="120" t="str">
        <f>IF(AND(Målinger!L145="",Målinger!O145=""),"",(Målinger!L145+Målinger!O145-Målinger!F145)*'Kostnader lønn, utstyr osv.'!$S$20/60*(-1)*Målinger!$F$3)</f>
        <v/>
      </c>
      <c r="F145" s="121" t="str">
        <f>IF(Målinger!K145="","",('kjøring-støtteark'!E148-'kjøring-støtteark'!D148)*'Kostnader lønn, utstyr osv.'!$S$20/60*(-1)*Målinger!$F$3)</f>
        <v/>
      </c>
      <c r="G145" s="123" t="str">
        <f>IF(Målinger!N145="","",(Målinger!N145-Målinger!H145)*'Kostnader lønn, utstyr osv.'!$S$39*Målinger!$F$3*(-1))</f>
        <v/>
      </c>
      <c r="H145" s="122" t="str">
        <f>IF(Målinger!M145="","",(Målinger!M145-Målinger!G145)*'Kostnader lønn, utstyr osv.'!$S$34*(-1)*Målinger!$F$3)</f>
        <v/>
      </c>
      <c r="I145" s="120" t="str">
        <f>IF(Målinger!V145="","",(Målinger!V145-Målinger!$E145)*'Kostnader lønn, utstyr osv.'!$S$25*(-1))</f>
        <v/>
      </c>
      <c r="J145" s="120" t="str">
        <f>IF(AND(Målinger!W145="",Målinger!Z145=""),"",(Målinger!W145+Målinger!Z145-Målinger!F145)*'Kostnader lønn, utstyr osv.'!$S$20/60*(-1)*Målinger!$F$3)</f>
        <v/>
      </c>
      <c r="K145" s="121" t="str">
        <f>IF(Målinger!V145="","",('kjøring-støtteark'!F148-'kjøring-støtteark'!D148)*'Kostnader lønn, utstyr osv.'!$S$20/60*(-1)*Målinger!$F$3)</f>
        <v/>
      </c>
      <c r="L145" s="123" t="str">
        <f>IF(Målinger!Y145="","",(Målinger!Y145-Målinger!H145)*'Kostnader lønn, utstyr osv.'!$S$39*Målinger!$F$3*(-1))</f>
        <v/>
      </c>
      <c r="M145" s="122" t="str">
        <f>IF(Målinger!X145="","",(Målinger!X145-Målinger!G145)*'Kostnader lønn, utstyr osv.'!$S$34*(-1)*Målinger!$F$3)</f>
        <v/>
      </c>
      <c r="N145" s="120" t="str">
        <f>IF(Målinger!AG145="","",(Målinger!AG145-Målinger!$E145)*'Kostnader lønn, utstyr osv.'!$S$25*(-1))</f>
        <v/>
      </c>
      <c r="O145" s="120" t="str">
        <f>IF(AND(Målinger!AH145="",Målinger!AK145=""),"",(Målinger!AH145+Målinger!AK145-Målinger!F145)*'Kostnader lønn, utstyr osv.'!$S$20/60*(-1)*Målinger!$F$3)</f>
        <v/>
      </c>
      <c r="P145" s="121" t="str">
        <f>IF(Målinger!AG145="","",('kjøring-støtteark'!G148-'kjøring-støtteark'!D148)*'Kostnader lønn, utstyr osv.'!$S$20/60*(-1)*Målinger!$F$3)</f>
        <v/>
      </c>
      <c r="Q145" s="123" t="str">
        <f>IF(Målinger!AJ145="","",(Målinger!AJ145-Målinger!H145)*'Kostnader lønn, utstyr osv.'!$S$39*Målinger!$F$3*(-1))</f>
        <v/>
      </c>
      <c r="R145" s="122" t="str">
        <f>IF(Målinger!AI145="","",(Målinger!AI145-Målinger!G145)*'Kostnader lønn, utstyr osv.'!$S$34*(-1)*Målinger!$F$3)</f>
        <v/>
      </c>
      <c r="S145" s="120" t="str">
        <f>IF(Målinger!AR145="","",(Målinger!AR145-Målinger!$E145)*'Kostnader lønn, utstyr osv.'!$S$25*(-1))</f>
        <v/>
      </c>
      <c r="T145" s="120" t="str">
        <f>IF(AND(Målinger!AS145="",Målinger!AV145=""),"",(Målinger!AS145+Målinger!AV145-Målinger!F145)*'Kostnader lønn, utstyr osv.'!$S$20/60*(-1)*Målinger!$F$3)</f>
        <v/>
      </c>
      <c r="U145" s="121" t="str">
        <f>IF(Målinger!AR145="","",('kjøring-støtteark'!H148-'kjøring-støtteark'!D148)*'Kostnader lønn, utstyr osv.'!$S$20/60*(-1)*Målinger!$F$3)</f>
        <v/>
      </c>
      <c r="V145" s="123" t="str">
        <f>IF(Målinger!AU145="","",(Målinger!AU145-Målinger!H145)*'Kostnader lønn, utstyr osv.'!$S$39*Målinger!$F$3*(-1))</f>
        <v/>
      </c>
      <c r="W145" s="122" t="str">
        <f>IF(Målinger!AT145="","",(Målinger!AT145-Målinger!G145)*'Kostnader lønn, utstyr osv.'!$S$34*(-1)*Målinger!$F$3)</f>
        <v/>
      </c>
      <c r="X145" s="120"/>
      <c r="Y145" s="120"/>
      <c r="Z145" s="121"/>
      <c r="AA145" s="123"/>
      <c r="AB145" s="122"/>
      <c r="AC145" s="120"/>
      <c r="AD145" s="120"/>
      <c r="AE145" s="121"/>
      <c r="AF145" s="123"/>
      <c r="AG145" s="122"/>
      <c r="AH145" s="120"/>
      <c r="AI145" s="120"/>
      <c r="AJ145" s="121"/>
      <c r="AK145" s="123"/>
      <c r="AL145" s="122"/>
      <c r="AM145" s="120"/>
      <c r="AN145" s="120"/>
      <c r="AO145" s="121"/>
      <c r="AP145" s="123"/>
      <c r="AQ145" s="122"/>
      <c r="AR145" s="120"/>
      <c r="AS145" s="120"/>
      <c r="AT145" s="121"/>
      <c r="AU145" s="123"/>
      <c r="AV145" s="122"/>
      <c r="AW145" s="120"/>
      <c r="AX145" s="120"/>
      <c r="AY145" s="121"/>
      <c r="AZ145" s="123"/>
      <c r="BA145" s="122"/>
      <c r="BB145" s="120"/>
      <c r="BC145" s="120"/>
      <c r="BD145" s="121"/>
      <c r="BE145" s="123"/>
      <c r="BF145" s="122"/>
      <c r="BG145" s="120"/>
      <c r="BH145" s="120"/>
      <c r="BI145" s="121"/>
      <c r="BJ145" s="123"/>
      <c r="BK145" s="122"/>
      <c r="BL145" s="120"/>
      <c r="BM145" s="120"/>
      <c r="BN145" s="121"/>
      <c r="BO145" s="123"/>
      <c r="BP145" s="122"/>
      <c r="BQ145" s="120"/>
      <c r="BR145" s="120"/>
      <c r="BS145" s="121"/>
      <c r="BT145" s="123"/>
      <c r="BU145" s="122"/>
      <c r="BV145" s="120"/>
      <c r="BW145" s="120"/>
      <c r="BX145" s="121"/>
      <c r="BY145" s="123"/>
      <c r="BZ145" s="122"/>
      <c r="CA145" s="120"/>
      <c r="CB145" s="120"/>
      <c r="CC145" s="121"/>
      <c r="CD145" s="123"/>
      <c r="CE145" s="122"/>
      <c r="CF145" s="120"/>
      <c r="CG145" s="120"/>
      <c r="CH145" s="121"/>
      <c r="CI145" s="123"/>
      <c r="CJ145" s="122"/>
      <c r="CK145" s="120"/>
      <c r="CL145" s="120"/>
      <c r="CM145" s="121"/>
      <c r="CN145" s="123"/>
      <c r="CO145" s="122"/>
      <c r="CP145" s="120"/>
      <c r="CQ145" s="120"/>
      <c r="CR145" s="121"/>
      <c r="CS145" s="123"/>
      <c r="CT145" s="122"/>
      <c r="CU145" s="120"/>
      <c r="CV145" s="120"/>
      <c r="CW145" s="121"/>
      <c r="CX145" s="123"/>
      <c r="CY145" s="122"/>
      <c r="CZ145" s="120"/>
      <c r="DA145" s="120"/>
      <c r="DB145" s="121"/>
      <c r="DC145" s="123"/>
      <c r="DD145" s="122"/>
      <c r="DE145" s="120"/>
      <c r="DF145" s="120"/>
      <c r="DG145" s="121"/>
      <c r="DH145" s="123"/>
      <c r="DI145" s="122"/>
      <c r="DJ145" s="120"/>
      <c r="DK145" s="120"/>
      <c r="DL145" s="121"/>
      <c r="DM145" s="123"/>
      <c r="DN145" s="122"/>
      <c r="DO145" s="120"/>
      <c r="DP145" s="120"/>
      <c r="DQ145" s="121"/>
      <c r="DR145" s="123"/>
      <c r="DS145" s="122"/>
      <c r="DT145" s="115">
        <f t="shared" si="2"/>
        <v>0</v>
      </c>
    </row>
    <row r="146" spans="1:124">
      <c r="A146" s="36" t="str">
        <f>IF(Brukerregistrering!C144="","",Brukerregistrering!C144)</f>
        <v/>
      </c>
      <c r="B146" s="22" t="str">
        <f>IF(Brukerregistrering!F144="","",Brukerregistrering!F144)</f>
        <v/>
      </c>
      <c r="C146" s="23" t="str">
        <f>IF(Brukerregistrering!H144="","",Brukerregistrering!H144)</f>
        <v/>
      </c>
      <c r="D146" s="120" t="str">
        <f>IF(Målinger!K146="","",(Målinger!K146-Målinger!$E146)*'Kostnader lønn, utstyr osv.'!$S$25*(-1))</f>
        <v/>
      </c>
      <c r="E146" s="120" t="str">
        <f>IF(AND(Målinger!L146="",Målinger!O146=""),"",(Målinger!L146+Målinger!O146-Målinger!F146)*'Kostnader lønn, utstyr osv.'!$S$20/60*(-1)*Målinger!$F$3)</f>
        <v/>
      </c>
      <c r="F146" s="121" t="str">
        <f>IF(Målinger!K146="","",('kjøring-støtteark'!E149-'kjøring-støtteark'!D149)*'Kostnader lønn, utstyr osv.'!$S$20/60*(-1)*Målinger!$F$3)</f>
        <v/>
      </c>
      <c r="G146" s="123" t="str">
        <f>IF(Målinger!N146="","",(Målinger!N146-Målinger!H146)*'Kostnader lønn, utstyr osv.'!$S$39*Målinger!$F$3*(-1))</f>
        <v/>
      </c>
      <c r="H146" s="122" t="str">
        <f>IF(Målinger!M146="","",(Målinger!M146-Målinger!G146)*'Kostnader lønn, utstyr osv.'!$S$34*(-1)*Målinger!$F$3)</f>
        <v/>
      </c>
      <c r="I146" s="120" t="str">
        <f>IF(Målinger!V146="","",(Målinger!V146-Målinger!$E146)*'Kostnader lønn, utstyr osv.'!$S$25*(-1))</f>
        <v/>
      </c>
      <c r="J146" s="120" t="str">
        <f>IF(AND(Målinger!W146="",Målinger!Z146=""),"",(Målinger!W146+Målinger!Z146-Målinger!F146)*'Kostnader lønn, utstyr osv.'!$S$20/60*(-1)*Målinger!$F$3)</f>
        <v/>
      </c>
      <c r="K146" s="121" t="str">
        <f>IF(Målinger!V146="","",('kjøring-støtteark'!F149-'kjøring-støtteark'!D149)*'Kostnader lønn, utstyr osv.'!$S$20/60*(-1)*Målinger!$F$3)</f>
        <v/>
      </c>
      <c r="L146" s="123" t="str">
        <f>IF(Målinger!Y146="","",(Målinger!Y146-Målinger!H146)*'Kostnader lønn, utstyr osv.'!$S$39*Målinger!$F$3*(-1))</f>
        <v/>
      </c>
      <c r="M146" s="122" t="str">
        <f>IF(Målinger!X146="","",(Målinger!X146-Målinger!G146)*'Kostnader lønn, utstyr osv.'!$S$34*(-1)*Målinger!$F$3)</f>
        <v/>
      </c>
      <c r="N146" s="120" t="str">
        <f>IF(Målinger!AG146="","",(Målinger!AG146-Målinger!$E146)*'Kostnader lønn, utstyr osv.'!$S$25*(-1))</f>
        <v/>
      </c>
      <c r="O146" s="120" t="str">
        <f>IF(AND(Målinger!AH146="",Målinger!AK146=""),"",(Målinger!AH146+Målinger!AK146-Målinger!F146)*'Kostnader lønn, utstyr osv.'!$S$20/60*(-1)*Målinger!$F$3)</f>
        <v/>
      </c>
      <c r="P146" s="121" t="str">
        <f>IF(Målinger!AG146="","",('kjøring-støtteark'!G149-'kjøring-støtteark'!D149)*'Kostnader lønn, utstyr osv.'!$S$20/60*(-1)*Målinger!$F$3)</f>
        <v/>
      </c>
      <c r="Q146" s="123" t="str">
        <f>IF(Målinger!AJ146="","",(Målinger!AJ146-Målinger!H146)*'Kostnader lønn, utstyr osv.'!$S$39*Målinger!$F$3*(-1))</f>
        <v/>
      </c>
      <c r="R146" s="122" t="str">
        <f>IF(Målinger!AI146="","",(Målinger!AI146-Målinger!G146)*'Kostnader lønn, utstyr osv.'!$S$34*(-1)*Målinger!$F$3)</f>
        <v/>
      </c>
      <c r="S146" s="120" t="str">
        <f>IF(Målinger!AR146="","",(Målinger!AR146-Målinger!$E146)*'Kostnader lønn, utstyr osv.'!$S$25*(-1))</f>
        <v/>
      </c>
      <c r="T146" s="120" t="str">
        <f>IF(AND(Målinger!AS146="",Målinger!AV146=""),"",(Målinger!AS146+Målinger!AV146-Målinger!F146)*'Kostnader lønn, utstyr osv.'!$S$20/60*(-1)*Målinger!$F$3)</f>
        <v/>
      </c>
      <c r="U146" s="121" t="str">
        <f>IF(Målinger!AR146="","",('kjøring-støtteark'!H149-'kjøring-støtteark'!D149)*'Kostnader lønn, utstyr osv.'!$S$20/60*(-1)*Målinger!$F$3)</f>
        <v/>
      </c>
      <c r="V146" s="123" t="str">
        <f>IF(Målinger!AU146="","",(Målinger!AU146-Målinger!H146)*'Kostnader lønn, utstyr osv.'!$S$39*Målinger!$F$3*(-1))</f>
        <v/>
      </c>
      <c r="W146" s="122" t="str">
        <f>IF(Målinger!AT146="","",(Målinger!AT146-Målinger!G146)*'Kostnader lønn, utstyr osv.'!$S$34*(-1)*Målinger!$F$3)</f>
        <v/>
      </c>
      <c r="X146" s="120"/>
      <c r="Y146" s="120"/>
      <c r="Z146" s="121"/>
      <c r="AA146" s="123"/>
      <c r="AB146" s="122"/>
      <c r="AC146" s="120"/>
      <c r="AD146" s="120"/>
      <c r="AE146" s="121"/>
      <c r="AF146" s="123"/>
      <c r="AG146" s="122"/>
      <c r="AH146" s="120"/>
      <c r="AI146" s="120"/>
      <c r="AJ146" s="121"/>
      <c r="AK146" s="123"/>
      <c r="AL146" s="122"/>
      <c r="AM146" s="120"/>
      <c r="AN146" s="120"/>
      <c r="AO146" s="121"/>
      <c r="AP146" s="123"/>
      <c r="AQ146" s="122"/>
      <c r="AR146" s="120"/>
      <c r="AS146" s="120"/>
      <c r="AT146" s="121"/>
      <c r="AU146" s="123"/>
      <c r="AV146" s="122"/>
      <c r="AW146" s="120"/>
      <c r="AX146" s="120"/>
      <c r="AY146" s="121"/>
      <c r="AZ146" s="123"/>
      <c r="BA146" s="122"/>
      <c r="BB146" s="120"/>
      <c r="BC146" s="120"/>
      <c r="BD146" s="121"/>
      <c r="BE146" s="123"/>
      <c r="BF146" s="122"/>
      <c r="BG146" s="120"/>
      <c r="BH146" s="120"/>
      <c r="BI146" s="121"/>
      <c r="BJ146" s="123"/>
      <c r="BK146" s="122"/>
      <c r="BL146" s="120"/>
      <c r="BM146" s="120"/>
      <c r="BN146" s="121"/>
      <c r="BO146" s="123"/>
      <c r="BP146" s="122"/>
      <c r="BQ146" s="120"/>
      <c r="BR146" s="120"/>
      <c r="BS146" s="121"/>
      <c r="BT146" s="123"/>
      <c r="BU146" s="122"/>
      <c r="BV146" s="120"/>
      <c r="BW146" s="120"/>
      <c r="BX146" s="121"/>
      <c r="BY146" s="123"/>
      <c r="BZ146" s="122"/>
      <c r="CA146" s="120"/>
      <c r="CB146" s="120"/>
      <c r="CC146" s="121"/>
      <c r="CD146" s="123"/>
      <c r="CE146" s="122"/>
      <c r="CF146" s="120"/>
      <c r="CG146" s="120"/>
      <c r="CH146" s="121"/>
      <c r="CI146" s="123"/>
      <c r="CJ146" s="122"/>
      <c r="CK146" s="120"/>
      <c r="CL146" s="120"/>
      <c r="CM146" s="121"/>
      <c r="CN146" s="123"/>
      <c r="CO146" s="122"/>
      <c r="CP146" s="120"/>
      <c r="CQ146" s="120"/>
      <c r="CR146" s="121"/>
      <c r="CS146" s="123"/>
      <c r="CT146" s="122"/>
      <c r="CU146" s="120"/>
      <c r="CV146" s="120"/>
      <c r="CW146" s="121"/>
      <c r="CX146" s="123"/>
      <c r="CY146" s="122"/>
      <c r="CZ146" s="120"/>
      <c r="DA146" s="120"/>
      <c r="DB146" s="121"/>
      <c r="DC146" s="123"/>
      <c r="DD146" s="122"/>
      <c r="DE146" s="120"/>
      <c r="DF146" s="120"/>
      <c r="DG146" s="121"/>
      <c r="DH146" s="123"/>
      <c r="DI146" s="122"/>
      <c r="DJ146" s="120"/>
      <c r="DK146" s="120"/>
      <c r="DL146" s="121"/>
      <c r="DM146" s="123"/>
      <c r="DN146" s="122"/>
      <c r="DO146" s="120"/>
      <c r="DP146" s="120"/>
      <c r="DQ146" s="121"/>
      <c r="DR146" s="123"/>
      <c r="DS146" s="122"/>
      <c r="DT146" s="115">
        <f t="shared" si="2"/>
        <v>0</v>
      </c>
    </row>
    <row r="147" spans="1:124">
      <c r="A147" s="36" t="str">
        <f>IF(Brukerregistrering!C145="","",Brukerregistrering!C145)</f>
        <v/>
      </c>
      <c r="B147" s="22" t="str">
        <f>IF(Brukerregistrering!F145="","",Brukerregistrering!F145)</f>
        <v/>
      </c>
      <c r="C147" s="23" t="str">
        <f>IF(Brukerregistrering!H145="","",Brukerregistrering!H145)</f>
        <v/>
      </c>
      <c r="D147" s="120" t="str">
        <f>IF(Målinger!K147="","",(Målinger!K147-Målinger!$E147)*'Kostnader lønn, utstyr osv.'!$S$25*(-1))</f>
        <v/>
      </c>
      <c r="E147" s="120" t="str">
        <f>IF(AND(Målinger!L147="",Målinger!O147=""),"",(Målinger!L147+Målinger!O147-Målinger!F147)*'Kostnader lønn, utstyr osv.'!$S$20/60*(-1)*Målinger!$F$3)</f>
        <v/>
      </c>
      <c r="F147" s="121" t="str">
        <f>IF(Målinger!K147="","",('kjøring-støtteark'!E150-'kjøring-støtteark'!D150)*'Kostnader lønn, utstyr osv.'!$S$20/60*(-1)*Målinger!$F$3)</f>
        <v/>
      </c>
      <c r="G147" s="123" t="str">
        <f>IF(Målinger!N147="","",(Målinger!N147-Målinger!H147)*'Kostnader lønn, utstyr osv.'!$S$39*Målinger!$F$3*(-1))</f>
        <v/>
      </c>
      <c r="H147" s="122" t="str">
        <f>IF(Målinger!M147="","",(Målinger!M147-Målinger!G147)*'Kostnader lønn, utstyr osv.'!$S$34*(-1)*Målinger!$F$3)</f>
        <v/>
      </c>
      <c r="I147" s="120" t="str">
        <f>IF(Målinger!V147="","",(Målinger!V147-Målinger!$E147)*'Kostnader lønn, utstyr osv.'!$S$25*(-1))</f>
        <v/>
      </c>
      <c r="J147" s="120" t="str">
        <f>IF(AND(Målinger!W147="",Målinger!Z147=""),"",(Målinger!W147+Målinger!Z147-Målinger!F147)*'Kostnader lønn, utstyr osv.'!$S$20/60*(-1)*Målinger!$F$3)</f>
        <v/>
      </c>
      <c r="K147" s="121" t="str">
        <f>IF(Målinger!V147="","",('kjøring-støtteark'!F150-'kjøring-støtteark'!D150)*'Kostnader lønn, utstyr osv.'!$S$20/60*(-1)*Målinger!$F$3)</f>
        <v/>
      </c>
      <c r="L147" s="123" t="str">
        <f>IF(Målinger!Y147="","",(Målinger!Y147-Målinger!H147)*'Kostnader lønn, utstyr osv.'!$S$39*Målinger!$F$3*(-1))</f>
        <v/>
      </c>
      <c r="M147" s="122" t="str">
        <f>IF(Målinger!X147="","",(Målinger!X147-Målinger!G147)*'Kostnader lønn, utstyr osv.'!$S$34*(-1)*Målinger!$F$3)</f>
        <v/>
      </c>
      <c r="N147" s="120" t="str">
        <f>IF(Målinger!AG147="","",(Målinger!AG147-Målinger!$E147)*'Kostnader lønn, utstyr osv.'!$S$25*(-1))</f>
        <v/>
      </c>
      <c r="O147" s="120" t="str">
        <f>IF(AND(Målinger!AH147="",Målinger!AK147=""),"",(Målinger!AH147+Målinger!AK147-Målinger!F147)*'Kostnader lønn, utstyr osv.'!$S$20/60*(-1)*Målinger!$F$3)</f>
        <v/>
      </c>
      <c r="P147" s="121" t="str">
        <f>IF(Målinger!AG147="","",('kjøring-støtteark'!G150-'kjøring-støtteark'!D150)*'Kostnader lønn, utstyr osv.'!$S$20/60*(-1)*Målinger!$F$3)</f>
        <v/>
      </c>
      <c r="Q147" s="123" t="str">
        <f>IF(Målinger!AJ147="","",(Målinger!AJ147-Målinger!H147)*'Kostnader lønn, utstyr osv.'!$S$39*Målinger!$F$3*(-1))</f>
        <v/>
      </c>
      <c r="R147" s="122" t="str">
        <f>IF(Målinger!AI147="","",(Målinger!AI147-Målinger!G147)*'Kostnader lønn, utstyr osv.'!$S$34*(-1)*Målinger!$F$3)</f>
        <v/>
      </c>
      <c r="S147" s="120" t="str">
        <f>IF(Målinger!AR147="","",(Målinger!AR147-Målinger!$E147)*'Kostnader lønn, utstyr osv.'!$S$25*(-1))</f>
        <v/>
      </c>
      <c r="T147" s="120" t="str">
        <f>IF(AND(Målinger!AS147="",Målinger!AV147=""),"",(Målinger!AS147+Målinger!AV147-Målinger!F147)*'Kostnader lønn, utstyr osv.'!$S$20/60*(-1)*Målinger!$F$3)</f>
        <v/>
      </c>
      <c r="U147" s="121" t="str">
        <f>IF(Målinger!AR147="","",('kjøring-støtteark'!H150-'kjøring-støtteark'!D150)*'Kostnader lønn, utstyr osv.'!$S$20/60*(-1)*Målinger!$F$3)</f>
        <v/>
      </c>
      <c r="V147" s="123" t="str">
        <f>IF(Målinger!AU147="","",(Målinger!AU147-Målinger!H147)*'Kostnader lønn, utstyr osv.'!$S$39*Målinger!$F$3*(-1))</f>
        <v/>
      </c>
      <c r="W147" s="122" t="str">
        <f>IF(Målinger!AT147="","",(Målinger!AT147-Målinger!G147)*'Kostnader lønn, utstyr osv.'!$S$34*(-1)*Målinger!$F$3)</f>
        <v/>
      </c>
      <c r="X147" s="120"/>
      <c r="Y147" s="120"/>
      <c r="Z147" s="121"/>
      <c r="AA147" s="123"/>
      <c r="AB147" s="122"/>
      <c r="AC147" s="120"/>
      <c r="AD147" s="120"/>
      <c r="AE147" s="121"/>
      <c r="AF147" s="123"/>
      <c r="AG147" s="122"/>
      <c r="AH147" s="120"/>
      <c r="AI147" s="120"/>
      <c r="AJ147" s="121"/>
      <c r="AK147" s="123"/>
      <c r="AL147" s="122"/>
      <c r="AM147" s="120"/>
      <c r="AN147" s="120"/>
      <c r="AO147" s="121"/>
      <c r="AP147" s="123"/>
      <c r="AQ147" s="122"/>
      <c r="AR147" s="120"/>
      <c r="AS147" s="120"/>
      <c r="AT147" s="121"/>
      <c r="AU147" s="123"/>
      <c r="AV147" s="122"/>
      <c r="AW147" s="120"/>
      <c r="AX147" s="120"/>
      <c r="AY147" s="121"/>
      <c r="AZ147" s="123"/>
      <c r="BA147" s="122"/>
      <c r="BB147" s="120"/>
      <c r="BC147" s="120"/>
      <c r="BD147" s="121"/>
      <c r="BE147" s="123"/>
      <c r="BF147" s="122"/>
      <c r="BG147" s="120"/>
      <c r="BH147" s="120"/>
      <c r="BI147" s="121"/>
      <c r="BJ147" s="123"/>
      <c r="BK147" s="122"/>
      <c r="BL147" s="120"/>
      <c r="BM147" s="120"/>
      <c r="BN147" s="121"/>
      <c r="BO147" s="123"/>
      <c r="BP147" s="122"/>
      <c r="BQ147" s="120"/>
      <c r="BR147" s="120"/>
      <c r="BS147" s="121"/>
      <c r="BT147" s="123"/>
      <c r="BU147" s="122"/>
      <c r="BV147" s="120"/>
      <c r="BW147" s="120"/>
      <c r="BX147" s="121"/>
      <c r="BY147" s="123"/>
      <c r="BZ147" s="122"/>
      <c r="CA147" s="120"/>
      <c r="CB147" s="120"/>
      <c r="CC147" s="121"/>
      <c r="CD147" s="123"/>
      <c r="CE147" s="122"/>
      <c r="CF147" s="120"/>
      <c r="CG147" s="120"/>
      <c r="CH147" s="121"/>
      <c r="CI147" s="123"/>
      <c r="CJ147" s="122"/>
      <c r="CK147" s="120"/>
      <c r="CL147" s="120"/>
      <c r="CM147" s="121"/>
      <c r="CN147" s="123"/>
      <c r="CO147" s="122"/>
      <c r="CP147" s="120"/>
      <c r="CQ147" s="120"/>
      <c r="CR147" s="121"/>
      <c r="CS147" s="123"/>
      <c r="CT147" s="122"/>
      <c r="CU147" s="120"/>
      <c r="CV147" s="120"/>
      <c r="CW147" s="121"/>
      <c r="CX147" s="123"/>
      <c r="CY147" s="122"/>
      <c r="CZ147" s="120"/>
      <c r="DA147" s="120"/>
      <c r="DB147" s="121"/>
      <c r="DC147" s="123"/>
      <c r="DD147" s="122"/>
      <c r="DE147" s="120"/>
      <c r="DF147" s="120"/>
      <c r="DG147" s="121"/>
      <c r="DH147" s="123"/>
      <c r="DI147" s="122"/>
      <c r="DJ147" s="120"/>
      <c r="DK147" s="120"/>
      <c r="DL147" s="121"/>
      <c r="DM147" s="123"/>
      <c r="DN147" s="122"/>
      <c r="DO147" s="120"/>
      <c r="DP147" s="120"/>
      <c r="DQ147" s="121"/>
      <c r="DR147" s="123"/>
      <c r="DS147" s="122"/>
      <c r="DT147" s="115">
        <f t="shared" si="2"/>
        <v>0</v>
      </c>
    </row>
    <row r="148" spans="1:124">
      <c r="A148" s="36" t="str">
        <f>IF(Brukerregistrering!C146="","",Brukerregistrering!C146)</f>
        <v/>
      </c>
      <c r="B148" s="22" t="str">
        <f>IF(Brukerregistrering!F146="","",Brukerregistrering!F146)</f>
        <v/>
      </c>
      <c r="C148" s="23" t="str">
        <f>IF(Brukerregistrering!H146="","",Brukerregistrering!H146)</f>
        <v/>
      </c>
      <c r="D148" s="120" t="str">
        <f>IF(Målinger!K148="","",(Målinger!K148-Målinger!$E148)*'Kostnader lønn, utstyr osv.'!$S$25*(-1))</f>
        <v/>
      </c>
      <c r="E148" s="120" t="str">
        <f>IF(AND(Målinger!L148="",Målinger!O148=""),"",(Målinger!L148+Målinger!O148-Målinger!F148)*'Kostnader lønn, utstyr osv.'!$S$20/60*(-1)*Målinger!$F$3)</f>
        <v/>
      </c>
      <c r="F148" s="121" t="str">
        <f>IF(Målinger!K148="","",('kjøring-støtteark'!E151-'kjøring-støtteark'!D151)*'Kostnader lønn, utstyr osv.'!$S$20/60*(-1)*Målinger!$F$3)</f>
        <v/>
      </c>
      <c r="G148" s="123" t="str">
        <f>IF(Målinger!N148="","",(Målinger!N148-Målinger!H148)*'Kostnader lønn, utstyr osv.'!$S$39*Målinger!$F$3*(-1))</f>
        <v/>
      </c>
      <c r="H148" s="122" t="str">
        <f>IF(Målinger!M148="","",(Målinger!M148-Målinger!G148)*'Kostnader lønn, utstyr osv.'!$S$34*(-1)*Målinger!$F$3)</f>
        <v/>
      </c>
      <c r="I148" s="120" t="str">
        <f>IF(Målinger!V148="","",(Målinger!V148-Målinger!$E148)*'Kostnader lønn, utstyr osv.'!$S$25*(-1))</f>
        <v/>
      </c>
      <c r="J148" s="120" t="str">
        <f>IF(AND(Målinger!W148="",Målinger!Z148=""),"",(Målinger!W148+Målinger!Z148-Målinger!F148)*'Kostnader lønn, utstyr osv.'!$S$20/60*(-1)*Målinger!$F$3)</f>
        <v/>
      </c>
      <c r="K148" s="121" t="str">
        <f>IF(Målinger!V148="","",('kjøring-støtteark'!F151-'kjøring-støtteark'!D151)*'Kostnader lønn, utstyr osv.'!$S$20/60*(-1)*Målinger!$F$3)</f>
        <v/>
      </c>
      <c r="L148" s="123" t="str">
        <f>IF(Målinger!Y148="","",(Målinger!Y148-Målinger!H148)*'Kostnader lønn, utstyr osv.'!$S$39*Målinger!$F$3*(-1))</f>
        <v/>
      </c>
      <c r="M148" s="122" t="str">
        <f>IF(Målinger!X148="","",(Målinger!X148-Målinger!G148)*'Kostnader lønn, utstyr osv.'!$S$34*(-1)*Målinger!$F$3)</f>
        <v/>
      </c>
      <c r="N148" s="120" t="str">
        <f>IF(Målinger!AG148="","",(Målinger!AG148-Målinger!$E148)*'Kostnader lønn, utstyr osv.'!$S$25*(-1))</f>
        <v/>
      </c>
      <c r="O148" s="120" t="str">
        <f>IF(AND(Målinger!AH148="",Målinger!AK148=""),"",(Målinger!AH148+Målinger!AK148-Målinger!F148)*'Kostnader lønn, utstyr osv.'!$S$20/60*(-1)*Målinger!$F$3)</f>
        <v/>
      </c>
      <c r="P148" s="121" t="str">
        <f>IF(Målinger!AG148="","",('kjøring-støtteark'!G151-'kjøring-støtteark'!D151)*'Kostnader lønn, utstyr osv.'!$S$20/60*(-1)*Målinger!$F$3)</f>
        <v/>
      </c>
      <c r="Q148" s="123" t="str">
        <f>IF(Målinger!AJ148="","",(Målinger!AJ148-Målinger!H148)*'Kostnader lønn, utstyr osv.'!$S$39*Målinger!$F$3*(-1))</f>
        <v/>
      </c>
      <c r="R148" s="122" t="str">
        <f>IF(Målinger!AI148="","",(Målinger!AI148-Målinger!G148)*'Kostnader lønn, utstyr osv.'!$S$34*(-1)*Målinger!$F$3)</f>
        <v/>
      </c>
      <c r="S148" s="120" t="str">
        <f>IF(Målinger!AR148="","",(Målinger!AR148-Målinger!$E148)*'Kostnader lønn, utstyr osv.'!$S$25*(-1))</f>
        <v/>
      </c>
      <c r="T148" s="120" t="str">
        <f>IF(AND(Målinger!AS148="",Målinger!AV148=""),"",(Målinger!AS148+Målinger!AV148-Målinger!F148)*'Kostnader lønn, utstyr osv.'!$S$20/60*(-1)*Målinger!$F$3)</f>
        <v/>
      </c>
      <c r="U148" s="121" t="str">
        <f>IF(Målinger!AR148="","",('kjøring-støtteark'!H151-'kjøring-støtteark'!D151)*'Kostnader lønn, utstyr osv.'!$S$20/60*(-1)*Målinger!$F$3)</f>
        <v/>
      </c>
      <c r="V148" s="123" t="str">
        <f>IF(Målinger!AU148="","",(Målinger!AU148-Målinger!H148)*'Kostnader lønn, utstyr osv.'!$S$39*Målinger!$F$3*(-1))</f>
        <v/>
      </c>
      <c r="W148" s="122" t="str">
        <f>IF(Målinger!AT148="","",(Målinger!AT148-Målinger!G148)*'Kostnader lønn, utstyr osv.'!$S$34*(-1)*Målinger!$F$3)</f>
        <v/>
      </c>
      <c r="X148" s="120"/>
      <c r="Y148" s="120"/>
      <c r="Z148" s="121"/>
      <c r="AA148" s="123"/>
      <c r="AB148" s="122"/>
      <c r="AC148" s="120"/>
      <c r="AD148" s="120"/>
      <c r="AE148" s="121"/>
      <c r="AF148" s="123"/>
      <c r="AG148" s="122"/>
      <c r="AH148" s="120"/>
      <c r="AI148" s="120"/>
      <c r="AJ148" s="121"/>
      <c r="AK148" s="123"/>
      <c r="AL148" s="122"/>
      <c r="AM148" s="120"/>
      <c r="AN148" s="120"/>
      <c r="AO148" s="121"/>
      <c r="AP148" s="123"/>
      <c r="AQ148" s="122"/>
      <c r="AR148" s="120"/>
      <c r="AS148" s="120"/>
      <c r="AT148" s="121"/>
      <c r="AU148" s="123"/>
      <c r="AV148" s="122"/>
      <c r="AW148" s="120"/>
      <c r="AX148" s="120"/>
      <c r="AY148" s="121"/>
      <c r="AZ148" s="123"/>
      <c r="BA148" s="122"/>
      <c r="BB148" s="120"/>
      <c r="BC148" s="120"/>
      <c r="BD148" s="121"/>
      <c r="BE148" s="123"/>
      <c r="BF148" s="122"/>
      <c r="BG148" s="120"/>
      <c r="BH148" s="120"/>
      <c r="BI148" s="121"/>
      <c r="BJ148" s="123"/>
      <c r="BK148" s="122"/>
      <c r="BL148" s="120"/>
      <c r="BM148" s="120"/>
      <c r="BN148" s="121"/>
      <c r="BO148" s="123"/>
      <c r="BP148" s="122"/>
      <c r="BQ148" s="120"/>
      <c r="BR148" s="120"/>
      <c r="BS148" s="121"/>
      <c r="BT148" s="123"/>
      <c r="BU148" s="122"/>
      <c r="BV148" s="120"/>
      <c r="BW148" s="120"/>
      <c r="BX148" s="121"/>
      <c r="BY148" s="123"/>
      <c r="BZ148" s="122"/>
      <c r="CA148" s="120"/>
      <c r="CB148" s="120"/>
      <c r="CC148" s="121"/>
      <c r="CD148" s="123"/>
      <c r="CE148" s="122"/>
      <c r="CF148" s="120"/>
      <c r="CG148" s="120"/>
      <c r="CH148" s="121"/>
      <c r="CI148" s="123"/>
      <c r="CJ148" s="122"/>
      <c r="CK148" s="120"/>
      <c r="CL148" s="120"/>
      <c r="CM148" s="121"/>
      <c r="CN148" s="123"/>
      <c r="CO148" s="122"/>
      <c r="CP148" s="120"/>
      <c r="CQ148" s="120"/>
      <c r="CR148" s="121"/>
      <c r="CS148" s="123"/>
      <c r="CT148" s="122"/>
      <c r="CU148" s="120"/>
      <c r="CV148" s="120"/>
      <c r="CW148" s="121"/>
      <c r="CX148" s="123"/>
      <c r="CY148" s="122"/>
      <c r="CZ148" s="120"/>
      <c r="DA148" s="120"/>
      <c r="DB148" s="121"/>
      <c r="DC148" s="123"/>
      <c r="DD148" s="122"/>
      <c r="DE148" s="120"/>
      <c r="DF148" s="120"/>
      <c r="DG148" s="121"/>
      <c r="DH148" s="123"/>
      <c r="DI148" s="122"/>
      <c r="DJ148" s="120"/>
      <c r="DK148" s="120"/>
      <c r="DL148" s="121"/>
      <c r="DM148" s="123"/>
      <c r="DN148" s="122"/>
      <c r="DO148" s="120"/>
      <c r="DP148" s="120"/>
      <c r="DQ148" s="121"/>
      <c r="DR148" s="123"/>
      <c r="DS148" s="122"/>
      <c r="DT148" s="115">
        <f t="shared" si="2"/>
        <v>0</v>
      </c>
    </row>
    <row r="149" spans="1:124">
      <c r="A149" s="36" t="str">
        <f>IF(Brukerregistrering!C147="","",Brukerregistrering!C147)</f>
        <v/>
      </c>
      <c r="B149" s="22" t="str">
        <f>IF(Brukerregistrering!F147="","",Brukerregistrering!F147)</f>
        <v/>
      </c>
      <c r="C149" s="23" t="str">
        <f>IF(Brukerregistrering!H147="","",Brukerregistrering!H147)</f>
        <v/>
      </c>
      <c r="D149" s="120" t="str">
        <f>IF(Målinger!K149="","",(Målinger!K149-Målinger!$E149)*'Kostnader lønn, utstyr osv.'!$S$25*(-1))</f>
        <v/>
      </c>
      <c r="E149" s="120" t="str">
        <f>IF(AND(Målinger!L149="",Målinger!O149=""),"",(Målinger!L149+Målinger!O149-Målinger!F149)*'Kostnader lønn, utstyr osv.'!$S$20/60*(-1)*Målinger!$F$3)</f>
        <v/>
      </c>
      <c r="F149" s="121" t="str">
        <f>IF(Målinger!K149="","",('kjøring-støtteark'!E152-'kjøring-støtteark'!D152)*'Kostnader lønn, utstyr osv.'!$S$20/60*(-1)*Målinger!$F$3)</f>
        <v/>
      </c>
      <c r="G149" s="123" t="str">
        <f>IF(Målinger!N149="","",(Målinger!N149-Målinger!H149)*'Kostnader lønn, utstyr osv.'!$S$39*Målinger!$F$3*(-1))</f>
        <v/>
      </c>
      <c r="H149" s="122" t="str">
        <f>IF(Målinger!M149="","",(Målinger!M149-Målinger!G149)*'Kostnader lønn, utstyr osv.'!$S$34*(-1)*Målinger!$F$3)</f>
        <v/>
      </c>
      <c r="I149" s="120" t="str">
        <f>IF(Målinger!V149="","",(Målinger!V149-Målinger!$E149)*'Kostnader lønn, utstyr osv.'!$S$25*(-1))</f>
        <v/>
      </c>
      <c r="J149" s="120" t="str">
        <f>IF(AND(Målinger!W149="",Målinger!Z149=""),"",(Målinger!W149+Målinger!Z149-Målinger!F149)*'Kostnader lønn, utstyr osv.'!$S$20/60*(-1)*Målinger!$F$3)</f>
        <v/>
      </c>
      <c r="K149" s="121" t="str">
        <f>IF(Målinger!V149="","",('kjøring-støtteark'!F152-'kjøring-støtteark'!D152)*'Kostnader lønn, utstyr osv.'!$S$20/60*(-1)*Målinger!$F$3)</f>
        <v/>
      </c>
      <c r="L149" s="123" t="str">
        <f>IF(Målinger!Y149="","",(Målinger!Y149-Målinger!H149)*'Kostnader lønn, utstyr osv.'!$S$39*Målinger!$F$3*(-1))</f>
        <v/>
      </c>
      <c r="M149" s="122" t="str">
        <f>IF(Målinger!X149="","",(Målinger!X149-Målinger!G149)*'Kostnader lønn, utstyr osv.'!$S$34*(-1)*Målinger!$F$3)</f>
        <v/>
      </c>
      <c r="N149" s="120" t="str">
        <f>IF(Målinger!AG149="","",(Målinger!AG149-Målinger!$E149)*'Kostnader lønn, utstyr osv.'!$S$25*(-1))</f>
        <v/>
      </c>
      <c r="O149" s="120" t="str">
        <f>IF(AND(Målinger!AH149="",Målinger!AK149=""),"",(Målinger!AH149+Målinger!AK149-Målinger!F149)*'Kostnader lønn, utstyr osv.'!$S$20/60*(-1)*Målinger!$F$3)</f>
        <v/>
      </c>
      <c r="P149" s="121" t="str">
        <f>IF(Målinger!AG149="","",('kjøring-støtteark'!G152-'kjøring-støtteark'!D152)*'Kostnader lønn, utstyr osv.'!$S$20/60*(-1)*Målinger!$F$3)</f>
        <v/>
      </c>
      <c r="Q149" s="123" t="str">
        <f>IF(Målinger!AJ149="","",(Målinger!AJ149-Målinger!H149)*'Kostnader lønn, utstyr osv.'!$S$39*Målinger!$F$3*(-1))</f>
        <v/>
      </c>
      <c r="R149" s="122" t="str">
        <f>IF(Målinger!AI149="","",(Målinger!AI149-Målinger!G149)*'Kostnader lønn, utstyr osv.'!$S$34*(-1)*Målinger!$F$3)</f>
        <v/>
      </c>
      <c r="S149" s="120" t="str">
        <f>IF(Målinger!AR149="","",(Målinger!AR149-Målinger!$E149)*'Kostnader lønn, utstyr osv.'!$S$25*(-1))</f>
        <v/>
      </c>
      <c r="T149" s="120" t="str">
        <f>IF(AND(Målinger!AS149="",Målinger!AV149=""),"",(Målinger!AS149+Målinger!AV149-Målinger!F149)*'Kostnader lønn, utstyr osv.'!$S$20/60*(-1)*Målinger!$F$3)</f>
        <v/>
      </c>
      <c r="U149" s="121" t="str">
        <f>IF(Målinger!AR149="","",('kjøring-støtteark'!H152-'kjøring-støtteark'!D152)*'Kostnader lønn, utstyr osv.'!$S$20/60*(-1)*Målinger!$F$3)</f>
        <v/>
      </c>
      <c r="V149" s="123" t="str">
        <f>IF(Målinger!AU149="","",(Målinger!AU149-Målinger!H149)*'Kostnader lønn, utstyr osv.'!$S$39*Målinger!$F$3*(-1))</f>
        <v/>
      </c>
      <c r="W149" s="122" t="str">
        <f>IF(Målinger!AT149="","",(Målinger!AT149-Målinger!G149)*'Kostnader lønn, utstyr osv.'!$S$34*(-1)*Målinger!$F$3)</f>
        <v/>
      </c>
      <c r="X149" s="120"/>
      <c r="Y149" s="120"/>
      <c r="Z149" s="121"/>
      <c r="AA149" s="123"/>
      <c r="AB149" s="122"/>
      <c r="AC149" s="120"/>
      <c r="AD149" s="120"/>
      <c r="AE149" s="121"/>
      <c r="AF149" s="123"/>
      <c r="AG149" s="122"/>
      <c r="AH149" s="120"/>
      <c r="AI149" s="120"/>
      <c r="AJ149" s="121"/>
      <c r="AK149" s="123"/>
      <c r="AL149" s="122"/>
      <c r="AM149" s="120"/>
      <c r="AN149" s="120"/>
      <c r="AO149" s="121"/>
      <c r="AP149" s="123"/>
      <c r="AQ149" s="122"/>
      <c r="AR149" s="120"/>
      <c r="AS149" s="120"/>
      <c r="AT149" s="121"/>
      <c r="AU149" s="123"/>
      <c r="AV149" s="122"/>
      <c r="AW149" s="120"/>
      <c r="AX149" s="120"/>
      <c r="AY149" s="121"/>
      <c r="AZ149" s="123"/>
      <c r="BA149" s="122"/>
      <c r="BB149" s="120"/>
      <c r="BC149" s="120"/>
      <c r="BD149" s="121"/>
      <c r="BE149" s="123"/>
      <c r="BF149" s="122"/>
      <c r="BG149" s="120"/>
      <c r="BH149" s="120"/>
      <c r="BI149" s="121"/>
      <c r="BJ149" s="123"/>
      <c r="BK149" s="122"/>
      <c r="BL149" s="120"/>
      <c r="BM149" s="120"/>
      <c r="BN149" s="121"/>
      <c r="BO149" s="123"/>
      <c r="BP149" s="122"/>
      <c r="BQ149" s="120"/>
      <c r="BR149" s="120"/>
      <c r="BS149" s="121"/>
      <c r="BT149" s="123"/>
      <c r="BU149" s="122"/>
      <c r="BV149" s="120"/>
      <c r="BW149" s="120"/>
      <c r="BX149" s="121"/>
      <c r="BY149" s="123"/>
      <c r="BZ149" s="122"/>
      <c r="CA149" s="120"/>
      <c r="CB149" s="120"/>
      <c r="CC149" s="121"/>
      <c r="CD149" s="123"/>
      <c r="CE149" s="122"/>
      <c r="CF149" s="120"/>
      <c r="CG149" s="120"/>
      <c r="CH149" s="121"/>
      <c r="CI149" s="123"/>
      <c r="CJ149" s="122"/>
      <c r="CK149" s="120"/>
      <c r="CL149" s="120"/>
      <c r="CM149" s="121"/>
      <c r="CN149" s="123"/>
      <c r="CO149" s="122"/>
      <c r="CP149" s="120"/>
      <c r="CQ149" s="120"/>
      <c r="CR149" s="121"/>
      <c r="CS149" s="123"/>
      <c r="CT149" s="122"/>
      <c r="CU149" s="120"/>
      <c r="CV149" s="120"/>
      <c r="CW149" s="121"/>
      <c r="CX149" s="123"/>
      <c r="CY149" s="122"/>
      <c r="CZ149" s="120"/>
      <c r="DA149" s="120"/>
      <c r="DB149" s="121"/>
      <c r="DC149" s="123"/>
      <c r="DD149" s="122"/>
      <c r="DE149" s="120"/>
      <c r="DF149" s="120"/>
      <c r="DG149" s="121"/>
      <c r="DH149" s="123"/>
      <c r="DI149" s="122"/>
      <c r="DJ149" s="120"/>
      <c r="DK149" s="120"/>
      <c r="DL149" s="121"/>
      <c r="DM149" s="123"/>
      <c r="DN149" s="122"/>
      <c r="DO149" s="120"/>
      <c r="DP149" s="120"/>
      <c r="DQ149" s="121"/>
      <c r="DR149" s="123"/>
      <c r="DS149" s="122"/>
      <c r="DT149" s="115">
        <f t="shared" si="2"/>
        <v>0</v>
      </c>
    </row>
    <row r="150" spans="1:124">
      <c r="A150" s="36" t="str">
        <f>IF(Brukerregistrering!C148="","",Brukerregistrering!C148)</f>
        <v/>
      </c>
      <c r="B150" s="22" t="str">
        <f>IF(Brukerregistrering!F148="","",Brukerregistrering!F148)</f>
        <v/>
      </c>
      <c r="C150" s="23" t="str">
        <f>IF(Brukerregistrering!H148="","",Brukerregistrering!H148)</f>
        <v/>
      </c>
      <c r="D150" s="120" t="str">
        <f>IF(Målinger!K150="","",(Målinger!K150-Målinger!$E150)*'Kostnader lønn, utstyr osv.'!$S$25*(-1))</f>
        <v/>
      </c>
      <c r="E150" s="120" t="str">
        <f>IF(AND(Målinger!L150="",Målinger!O150=""),"",(Målinger!L150+Målinger!O150-Målinger!F150)*'Kostnader lønn, utstyr osv.'!$S$20/60*(-1)*Målinger!$F$3)</f>
        <v/>
      </c>
      <c r="F150" s="121" t="str">
        <f>IF(Målinger!K150="","",('kjøring-støtteark'!E153-'kjøring-støtteark'!D153)*'Kostnader lønn, utstyr osv.'!$S$20/60*(-1)*Målinger!$F$3)</f>
        <v/>
      </c>
      <c r="G150" s="123" t="str">
        <f>IF(Målinger!N150="","",(Målinger!N150-Målinger!H150)*'Kostnader lønn, utstyr osv.'!$S$39*Målinger!$F$3*(-1))</f>
        <v/>
      </c>
      <c r="H150" s="122" t="str">
        <f>IF(Målinger!M150="","",(Målinger!M150-Målinger!G150)*'Kostnader lønn, utstyr osv.'!$S$34*(-1)*Målinger!$F$3)</f>
        <v/>
      </c>
      <c r="I150" s="120" t="str">
        <f>IF(Målinger!V150="","",(Målinger!V150-Målinger!$E150)*'Kostnader lønn, utstyr osv.'!$S$25*(-1))</f>
        <v/>
      </c>
      <c r="J150" s="120" t="str">
        <f>IF(AND(Målinger!W150="",Målinger!Z150=""),"",(Målinger!W150+Målinger!Z150-Målinger!F150)*'Kostnader lønn, utstyr osv.'!$S$20/60*(-1)*Målinger!$F$3)</f>
        <v/>
      </c>
      <c r="K150" s="121" t="str">
        <f>IF(Målinger!V150="","",('kjøring-støtteark'!F153-'kjøring-støtteark'!D153)*'Kostnader lønn, utstyr osv.'!$S$20/60*(-1)*Målinger!$F$3)</f>
        <v/>
      </c>
      <c r="L150" s="123" t="str">
        <f>IF(Målinger!Y150="","",(Målinger!Y150-Målinger!H150)*'Kostnader lønn, utstyr osv.'!$S$39*Målinger!$F$3*(-1))</f>
        <v/>
      </c>
      <c r="M150" s="122" t="str">
        <f>IF(Målinger!X150="","",(Målinger!X150-Målinger!G150)*'Kostnader lønn, utstyr osv.'!$S$34*(-1)*Målinger!$F$3)</f>
        <v/>
      </c>
      <c r="N150" s="120" t="str">
        <f>IF(Målinger!AG150="","",(Målinger!AG150-Målinger!$E150)*'Kostnader lønn, utstyr osv.'!$S$25*(-1))</f>
        <v/>
      </c>
      <c r="O150" s="120" t="str">
        <f>IF(AND(Målinger!AH150="",Målinger!AK150=""),"",(Målinger!AH150+Målinger!AK150-Målinger!F150)*'Kostnader lønn, utstyr osv.'!$S$20/60*(-1)*Målinger!$F$3)</f>
        <v/>
      </c>
      <c r="P150" s="121" t="str">
        <f>IF(Målinger!AG150="","",('kjøring-støtteark'!G153-'kjøring-støtteark'!D153)*'Kostnader lønn, utstyr osv.'!$S$20/60*(-1)*Målinger!$F$3)</f>
        <v/>
      </c>
      <c r="Q150" s="123" t="str">
        <f>IF(Målinger!AJ150="","",(Målinger!AJ150-Målinger!H150)*'Kostnader lønn, utstyr osv.'!$S$39*Målinger!$F$3*(-1))</f>
        <v/>
      </c>
      <c r="R150" s="122" t="str">
        <f>IF(Målinger!AI150="","",(Målinger!AI150-Målinger!G150)*'Kostnader lønn, utstyr osv.'!$S$34*(-1)*Målinger!$F$3)</f>
        <v/>
      </c>
      <c r="S150" s="120" t="str">
        <f>IF(Målinger!AR150="","",(Målinger!AR150-Målinger!$E150)*'Kostnader lønn, utstyr osv.'!$S$25*(-1))</f>
        <v/>
      </c>
      <c r="T150" s="120" t="str">
        <f>IF(AND(Målinger!AS150="",Målinger!AV150=""),"",(Målinger!AS150+Målinger!AV150-Målinger!F150)*'Kostnader lønn, utstyr osv.'!$S$20/60*(-1)*Målinger!$F$3)</f>
        <v/>
      </c>
      <c r="U150" s="121" t="str">
        <f>IF(Målinger!AR150="","",('kjøring-støtteark'!H153-'kjøring-støtteark'!D153)*'Kostnader lønn, utstyr osv.'!$S$20/60*(-1)*Målinger!$F$3)</f>
        <v/>
      </c>
      <c r="V150" s="123" t="str">
        <f>IF(Målinger!AU150="","",(Målinger!AU150-Målinger!H150)*'Kostnader lønn, utstyr osv.'!$S$39*Målinger!$F$3*(-1))</f>
        <v/>
      </c>
      <c r="W150" s="122" t="str">
        <f>IF(Målinger!AT150="","",(Målinger!AT150-Målinger!G150)*'Kostnader lønn, utstyr osv.'!$S$34*(-1)*Målinger!$F$3)</f>
        <v/>
      </c>
      <c r="X150" s="120"/>
      <c r="Y150" s="120"/>
      <c r="Z150" s="121"/>
      <c r="AA150" s="123"/>
      <c r="AB150" s="122"/>
      <c r="AC150" s="120"/>
      <c r="AD150" s="120"/>
      <c r="AE150" s="121"/>
      <c r="AF150" s="123"/>
      <c r="AG150" s="122"/>
      <c r="AH150" s="120"/>
      <c r="AI150" s="120"/>
      <c r="AJ150" s="121"/>
      <c r="AK150" s="123"/>
      <c r="AL150" s="122"/>
      <c r="AM150" s="120"/>
      <c r="AN150" s="120"/>
      <c r="AO150" s="121"/>
      <c r="AP150" s="123"/>
      <c r="AQ150" s="122"/>
      <c r="AR150" s="120"/>
      <c r="AS150" s="120"/>
      <c r="AT150" s="121"/>
      <c r="AU150" s="123"/>
      <c r="AV150" s="122"/>
      <c r="AW150" s="120"/>
      <c r="AX150" s="120"/>
      <c r="AY150" s="121"/>
      <c r="AZ150" s="123"/>
      <c r="BA150" s="122"/>
      <c r="BB150" s="120"/>
      <c r="BC150" s="120"/>
      <c r="BD150" s="121"/>
      <c r="BE150" s="123"/>
      <c r="BF150" s="122"/>
      <c r="BG150" s="120"/>
      <c r="BH150" s="120"/>
      <c r="BI150" s="121"/>
      <c r="BJ150" s="123"/>
      <c r="BK150" s="122"/>
      <c r="BL150" s="120"/>
      <c r="BM150" s="120"/>
      <c r="BN150" s="121"/>
      <c r="BO150" s="123"/>
      <c r="BP150" s="122"/>
      <c r="BQ150" s="120"/>
      <c r="BR150" s="120"/>
      <c r="BS150" s="121"/>
      <c r="BT150" s="123"/>
      <c r="BU150" s="122"/>
      <c r="BV150" s="120"/>
      <c r="BW150" s="120"/>
      <c r="BX150" s="121"/>
      <c r="BY150" s="123"/>
      <c r="BZ150" s="122"/>
      <c r="CA150" s="120"/>
      <c r="CB150" s="120"/>
      <c r="CC150" s="121"/>
      <c r="CD150" s="123"/>
      <c r="CE150" s="122"/>
      <c r="CF150" s="120"/>
      <c r="CG150" s="120"/>
      <c r="CH150" s="121"/>
      <c r="CI150" s="123"/>
      <c r="CJ150" s="122"/>
      <c r="CK150" s="120"/>
      <c r="CL150" s="120"/>
      <c r="CM150" s="121"/>
      <c r="CN150" s="123"/>
      <c r="CO150" s="122"/>
      <c r="CP150" s="120"/>
      <c r="CQ150" s="120"/>
      <c r="CR150" s="121"/>
      <c r="CS150" s="123"/>
      <c r="CT150" s="122"/>
      <c r="CU150" s="120"/>
      <c r="CV150" s="120"/>
      <c r="CW150" s="121"/>
      <c r="CX150" s="123"/>
      <c r="CY150" s="122"/>
      <c r="CZ150" s="120"/>
      <c r="DA150" s="120"/>
      <c r="DB150" s="121"/>
      <c r="DC150" s="123"/>
      <c r="DD150" s="122"/>
      <c r="DE150" s="120"/>
      <c r="DF150" s="120"/>
      <c r="DG150" s="121"/>
      <c r="DH150" s="123"/>
      <c r="DI150" s="122"/>
      <c r="DJ150" s="120"/>
      <c r="DK150" s="120"/>
      <c r="DL150" s="121"/>
      <c r="DM150" s="123"/>
      <c r="DN150" s="122"/>
      <c r="DO150" s="120"/>
      <c r="DP150" s="120"/>
      <c r="DQ150" s="121"/>
      <c r="DR150" s="123"/>
      <c r="DS150" s="122"/>
      <c r="DT150" s="115">
        <f t="shared" si="2"/>
        <v>0</v>
      </c>
    </row>
    <row r="151" spans="1:124">
      <c r="A151" s="36" t="str">
        <f>IF(Brukerregistrering!C149="","",Brukerregistrering!C149)</f>
        <v/>
      </c>
      <c r="B151" s="22" t="str">
        <f>IF(Brukerregistrering!F149="","",Brukerregistrering!F149)</f>
        <v/>
      </c>
      <c r="C151" s="23" t="str">
        <f>IF(Brukerregistrering!H149="","",Brukerregistrering!H149)</f>
        <v/>
      </c>
      <c r="D151" s="120" t="str">
        <f>IF(Målinger!K151="","",(Målinger!K151-Målinger!$E151)*'Kostnader lønn, utstyr osv.'!$S$25*(-1))</f>
        <v/>
      </c>
      <c r="E151" s="120" t="str">
        <f>IF(AND(Målinger!L151="",Målinger!O151=""),"",(Målinger!L151+Målinger!O151-Målinger!F151)*'Kostnader lønn, utstyr osv.'!$S$20/60*(-1)*Målinger!$F$3)</f>
        <v/>
      </c>
      <c r="F151" s="121" t="str">
        <f>IF(Målinger!K151="","",('kjøring-støtteark'!E154-'kjøring-støtteark'!D154)*'Kostnader lønn, utstyr osv.'!$S$20/60*(-1)*Målinger!$F$3)</f>
        <v/>
      </c>
      <c r="G151" s="123" t="str">
        <f>IF(Målinger!N151="","",(Målinger!N151-Målinger!H151)*'Kostnader lønn, utstyr osv.'!$S$39*Målinger!$F$3*(-1))</f>
        <v/>
      </c>
      <c r="H151" s="122" t="str">
        <f>IF(Målinger!M151="","",(Målinger!M151-Målinger!G151)*'Kostnader lønn, utstyr osv.'!$S$34*(-1)*Målinger!$F$3)</f>
        <v/>
      </c>
      <c r="I151" s="120" t="str">
        <f>IF(Målinger!V151="","",(Målinger!V151-Målinger!$E151)*'Kostnader lønn, utstyr osv.'!$S$25*(-1))</f>
        <v/>
      </c>
      <c r="J151" s="120" t="str">
        <f>IF(AND(Målinger!W151="",Målinger!Z151=""),"",(Målinger!W151+Målinger!Z151-Målinger!F151)*'Kostnader lønn, utstyr osv.'!$S$20/60*(-1)*Målinger!$F$3)</f>
        <v/>
      </c>
      <c r="K151" s="121" t="str">
        <f>IF(Målinger!V151="","",('kjøring-støtteark'!F154-'kjøring-støtteark'!D154)*'Kostnader lønn, utstyr osv.'!$S$20/60*(-1)*Målinger!$F$3)</f>
        <v/>
      </c>
      <c r="L151" s="123" t="str">
        <f>IF(Målinger!Y151="","",(Målinger!Y151-Målinger!H151)*'Kostnader lønn, utstyr osv.'!$S$39*Målinger!$F$3*(-1))</f>
        <v/>
      </c>
      <c r="M151" s="122" t="str">
        <f>IF(Målinger!X151="","",(Målinger!X151-Målinger!G151)*'Kostnader lønn, utstyr osv.'!$S$34*(-1)*Målinger!$F$3)</f>
        <v/>
      </c>
      <c r="N151" s="120" t="str">
        <f>IF(Målinger!AG151="","",(Målinger!AG151-Målinger!$E151)*'Kostnader lønn, utstyr osv.'!$S$25*(-1))</f>
        <v/>
      </c>
      <c r="O151" s="120" t="str">
        <f>IF(AND(Målinger!AH151="",Målinger!AK151=""),"",(Målinger!AH151+Målinger!AK151-Målinger!F151)*'Kostnader lønn, utstyr osv.'!$S$20/60*(-1)*Målinger!$F$3)</f>
        <v/>
      </c>
      <c r="P151" s="121" t="str">
        <f>IF(Målinger!AG151="","",('kjøring-støtteark'!G154-'kjøring-støtteark'!D154)*'Kostnader lønn, utstyr osv.'!$S$20/60*(-1)*Målinger!$F$3)</f>
        <v/>
      </c>
      <c r="Q151" s="123" t="str">
        <f>IF(Målinger!AJ151="","",(Målinger!AJ151-Målinger!H151)*'Kostnader lønn, utstyr osv.'!$S$39*Målinger!$F$3*(-1))</f>
        <v/>
      </c>
      <c r="R151" s="122" t="str">
        <f>IF(Målinger!AI151="","",(Målinger!AI151-Målinger!G151)*'Kostnader lønn, utstyr osv.'!$S$34*(-1)*Målinger!$F$3)</f>
        <v/>
      </c>
      <c r="S151" s="120" t="str">
        <f>IF(Målinger!AR151="","",(Målinger!AR151-Målinger!$E151)*'Kostnader lønn, utstyr osv.'!$S$25*(-1))</f>
        <v/>
      </c>
      <c r="T151" s="120" t="str">
        <f>IF(AND(Målinger!AS151="",Målinger!AV151=""),"",(Målinger!AS151+Målinger!AV151-Målinger!F151)*'Kostnader lønn, utstyr osv.'!$S$20/60*(-1)*Målinger!$F$3)</f>
        <v/>
      </c>
      <c r="U151" s="121" t="str">
        <f>IF(Målinger!AR151="","",('kjøring-støtteark'!H154-'kjøring-støtteark'!D154)*'Kostnader lønn, utstyr osv.'!$S$20/60*(-1)*Målinger!$F$3)</f>
        <v/>
      </c>
      <c r="V151" s="123" t="str">
        <f>IF(Målinger!AU151="","",(Målinger!AU151-Målinger!H151)*'Kostnader lønn, utstyr osv.'!$S$39*Målinger!$F$3*(-1))</f>
        <v/>
      </c>
      <c r="W151" s="122" t="str">
        <f>IF(Målinger!AT151="","",(Målinger!AT151-Målinger!G151)*'Kostnader lønn, utstyr osv.'!$S$34*(-1)*Målinger!$F$3)</f>
        <v/>
      </c>
      <c r="X151" s="120"/>
      <c r="Y151" s="120"/>
      <c r="Z151" s="121"/>
      <c r="AA151" s="123"/>
      <c r="AB151" s="122"/>
      <c r="AC151" s="120"/>
      <c r="AD151" s="120"/>
      <c r="AE151" s="121"/>
      <c r="AF151" s="123"/>
      <c r="AG151" s="122"/>
      <c r="AH151" s="120"/>
      <c r="AI151" s="120"/>
      <c r="AJ151" s="121"/>
      <c r="AK151" s="123"/>
      <c r="AL151" s="122"/>
      <c r="AM151" s="120"/>
      <c r="AN151" s="120"/>
      <c r="AO151" s="121"/>
      <c r="AP151" s="123"/>
      <c r="AQ151" s="122"/>
      <c r="AR151" s="120"/>
      <c r="AS151" s="120"/>
      <c r="AT151" s="121"/>
      <c r="AU151" s="123"/>
      <c r="AV151" s="122"/>
      <c r="AW151" s="120"/>
      <c r="AX151" s="120"/>
      <c r="AY151" s="121"/>
      <c r="AZ151" s="123"/>
      <c r="BA151" s="122"/>
      <c r="BB151" s="120"/>
      <c r="BC151" s="120"/>
      <c r="BD151" s="121"/>
      <c r="BE151" s="123"/>
      <c r="BF151" s="122"/>
      <c r="BG151" s="120"/>
      <c r="BH151" s="120"/>
      <c r="BI151" s="121"/>
      <c r="BJ151" s="123"/>
      <c r="BK151" s="122"/>
      <c r="BL151" s="120"/>
      <c r="BM151" s="120"/>
      <c r="BN151" s="121"/>
      <c r="BO151" s="123"/>
      <c r="BP151" s="122"/>
      <c r="BQ151" s="120"/>
      <c r="BR151" s="120"/>
      <c r="BS151" s="121"/>
      <c r="BT151" s="123"/>
      <c r="BU151" s="122"/>
      <c r="BV151" s="120"/>
      <c r="BW151" s="120"/>
      <c r="BX151" s="121"/>
      <c r="BY151" s="123"/>
      <c r="BZ151" s="122"/>
      <c r="CA151" s="120"/>
      <c r="CB151" s="120"/>
      <c r="CC151" s="121"/>
      <c r="CD151" s="123"/>
      <c r="CE151" s="122"/>
      <c r="CF151" s="120"/>
      <c r="CG151" s="120"/>
      <c r="CH151" s="121"/>
      <c r="CI151" s="123"/>
      <c r="CJ151" s="122"/>
      <c r="CK151" s="120"/>
      <c r="CL151" s="120"/>
      <c r="CM151" s="121"/>
      <c r="CN151" s="123"/>
      <c r="CO151" s="122"/>
      <c r="CP151" s="120"/>
      <c r="CQ151" s="120"/>
      <c r="CR151" s="121"/>
      <c r="CS151" s="123"/>
      <c r="CT151" s="122"/>
      <c r="CU151" s="120"/>
      <c r="CV151" s="120"/>
      <c r="CW151" s="121"/>
      <c r="CX151" s="123"/>
      <c r="CY151" s="122"/>
      <c r="CZ151" s="120"/>
      <c r="DA151" s="120"/>
      <c r="DB151" s="121"/>
      <c r="DC151" s="123"/>
      <c r="DD151" s="122"/>
      <c r="DE151" s="120"/>
      <c r="DF151" s="120"/>
      <c r="DG151" s="121"/>
      <c r="DH151" s="123"/>
      <c r="DI151" s="122"/>
      <c r="DJ151" s="120"/>
      <c r="DK151" s="120"/>
      <c r="DL151" s="121"/>
      <c r="DM151" s="123"/>
      <c r="DN151" s="122"/>
      <c r="DO151" s="120"/>
      <c r="DP151" s="120"/>
      <c r="DQ151" s="121"/>
      <c r="DR151" s="123"/>
      <c r="DS151" s="122"/>
      <c r="DT151" s="115">
        <f t="shared" si="2"/>
        <v>0</v>
      </c>
    </row>
    <row r="152" spans="1:124">
      <c r="A152" s="36" t="str">
        <f>IF(Brukerregistrering!C150="","",Brukerregistrering!C150)</f>
        <v/>
      </c>
      <c r="B152" s="22" t="str">
        <f>IF(Brukerregistrering!F150="","",Brukerregistrering!F150)</f>
        <v/>
      </c>
      <c r="C152" s="23" t="str">
        <f>IF(Brukerregistrering!H150="","",Brukerregistrering!H150)</f>
        <v/>
      </c>
      <c r="D152" s="120" t="str">
        <f>IF(Målinger!K152="","",(Målinger!K152-Målinger!$E152)*'Kostnader lønn, utstyr osv.'!$S$25*(-1))</f>
        <v/>
      </c>
      <c r="E152" s="120" t="str">
        <f>IF(AND(Målinger!L152="",Målinger!O152=""),"",(Målinger!L152+Målinger!O152-Målinger!F152)*'Kostnader lønn, utstyr osv.'!$S$20/60*(-1)*Målinger!$F$3)</f>
        <v/>
      </c>
      <c r="F152" s="121" t="str">
        <f>IF(Målinger!K152="","",('kjøring-støtteark'!E155-'kjøring-støtteark'!D155)*'Kostnader lønn, utstyr osv.'!$S$20/60*(-1)*Målinger!$F$3)</f>
        <v/>
      </c>
      <c r="G152" s="123" t="str">
        <f>IF(Målinger!N152="","",(Målinger!N152-Målinger!H152)*'Kostnader lønn, utstyr osv.'!$S$39*Målinger!$F$3*(-1))</f>
        <v/>
      </c>
      <c r="H152" s="122" t="str">
        <f>IF(Målinger!M152="","",(Målinger!M152-Målinger!G152)*'Kostnader lønn, utstyr osv.'!$S$34*(-1)*Målinger!$F$3)</f>
        <v/>
      </c>
      <c r="I152" s="120" t="str">
        <f>IF(Målinger!V152="","",(Målinger!V152-Målinger!$E152)*'Kostnader lønn, utstyr osv.'!$S$25*(-1))</f>
        <v/>
      </c>
      <c r="J152" s="120" t="str">
        <f>IF(AND(Målinger!W152="",Målinger!Z152=""),"",(Målinger!W152+Målinger!Z152-Målinger!F152)*'Kostnader lønn, utstyr osv.'!$S$20/60*(-1)*Målinger!$F$3)</f>
        <v/>
      </c>
      <c r="K152" s="121" t="str">
        <f>IF(Målinger!V152="","",('kjøring-støtteark'!F155-'kjøring-støtteark'!D155)*'Kostnader lønn, utstyr osv.'!$S$20/60*(-1)*Målinger!$F$3)</f>
        <v/>
      </c>
      <c r="L152" s="123" t="str">
        <f>IF(Målinger!Y152="","",(Målinger!Y152-Målinger!H152)*'Kostnader lønn, utstyr osv.'!$S$39*Målinger!$F$3*(-1))</f>
        <v/>
      </c>
      <c r="M152" s="122" t="str">
        <f>IF(Målinger!X152="","",(Målinger!X152-Målinger!G152)*'Kostnader lønn, utstyr osv.'!$S$34*(-1)*Målinger!$F$3)</f>
        <v/>
      </c>
      <c r="N152" s="120" t="str">
        <f>IF(Målinger!AG152="","",(Målinger!AG152-Målinger!$E152)*'Kostnader lønn, utstyr osv.'!$S$25*(-1))</f>
        <v/>
      </c>
      <c r="O152" s="120" t="str">
        <f>IF(AND(Målinger!AH152="",Målinger!AK152=""),"",(Målinger!AH152+Målinger!AK152-Målinger!F152)*'Kostnader lønn, utstyr osv.'!$S$20/60*(-1)*Målinger!$F$3)</f>
        <v/>
      </c>
      <c r="P152" s="121" t="str">
        <f>IF(Målinger!AG152="","",('kjøring-støtteark'!G155-'kjøring-støtteark'!D155)*'Kostnader lønn, utstyr osv.'!$S$20/60*(-1)*Målinger!$F$3)</f>
        <v/>
      </c>
      <c r="Q152" s="123" t="str">
        <f>IF(Målinger!AJ152="","",(Målinger!AJ152-Målinger!H152)*'Kostnader lønn, utstyr osv.'!$S$39*Målinger!$F$3*(-1))</f>
        <v/>
      </c>
      <c r="R152" s="122" t="str">
        <f>IF(Målinger!AI152="","",(Målinger!AI152-Målinger!G152)*'Kostnader lønn, utstyr osv.'!$S$34*(-1)*Målinger!$F$3)</f>
        <v/>
      </c>
      <c r="S152" s="120" t="str">
        <f>IF(Målinger!AR152="","",(Målinger!AR152-Målinger!$E152)*'Kostnader lønn, utstyr osv.'!$S$25*(-1))</f>
        <v/>
      </c>
      <c r="T152" s="120" t="str">
        <f>IF(AND(Målinger!AS152="",Målinger!AV152=""),"",(Målinger!AS152+Målinger!AV152-Målinger!F152)*'Kostnader lønn, utstyr osv.'!$S$20/60*(-1)*Målinger!$F$3)</f>
        <v/>
      </c>
      <c r="U152" s="121" t="str">
        <f>IF(Målinger!AR152="","",('kjøring-støtteark'!H155-'kjøring-støtteark'!D155)*'Kostnader lønn, utstyr osv.'!$S$20/60*(-1)*Målinger!$F$3)</f>
        <v/>
      </c>
      <c r="V152" s="123" t="str">
        <f>IF(Målinger!AU152="","",(Målinger!AU152-Målinger!H152)*'Kostnader lønn, utstyr osv.'!$S$39*Målinger!$F$3*(-1))</f>
        <v/>
      </c>
      <c r="W152" s="122" t="str">
        <f>IF(Målinger!AT152="","",(Målinger!AT152-Målinger!G152)*'Kostnader lønn, utstyr osv.'!$S$34*(-1)*Målinger!$F$3)</f>
        <v/>
      </c>
      <c r="X152" s="120"/>
      <c r="Y152" s="120"/>
      <c r="Z152" s="121"/>
      <c r="AA152" s="123"/>
      <c r="AB152" s="122"/>
      <c r="AC152" s="120"/>
      <c r="AD152" s="120"/>
      <c r="AE152" s="121"/>
      <c r="AF152" s="123"/>
      <c r="AG152" s="122"/>
      <c r="AH152" s="120"/>
      <c r="AI152" s="120"/>
      <c r="AJ152" s="121"/>
      <c r="AK152" s="123"/>
      <c r="AL152" s="122"/>
      <c r="AM152" s="120"/>
      <c r="AN152" s="120"/>
      <c r="AO152" s="121"/>
      <c r="AP152" s="123"/>
      <c r="AQ152" s="122"/>
      <c r="AR152" s="120"/>
      <c r="AS152" s="120"/>
      <c r="AT152" s="121"/>
      <c r="AU152" s="123"/>
      <c r="AV152" s="122"/>
      <c r="AW152" s="120"/>
      <c r="AX152" s="120"/>
      <c r="AY152" s="121"/>
      <c r="AZ152" s="123"/>
      <c r="BA152" s="122"/>
      <c r="BB152" s="120"/>
      <c r="BC152" s="120"/>
      <c r="BD152" s="121"/>
      <c r="BE152" s="123"/>
      <c r="BF152" s="122"/>
      <c r="BG152" s="120"/>
      <c r="BH152" s="120"/>
      <c r="BI152" s="121"/>
      <c r="BJ152" s="123"/>
      <c r="BK152" s="122"/>
      <c r="BL152" s="120"/>
      <c r="BM152" s="120"/>
      <c r="BN152" s="121"/>
      <c r="BO152" s="123"/>
      <c r="BP152" s="122"/>
      <c r="BQ152" s="120"/>
      <c r="BR152" s="120"/>
      <c r="BS152" s="121"/>
      <c r="BT152" s="123"/>
      <c r="BU152" s="122"/>
      <c r="BV152" s="120"/>
      <c r="BW152" s="120"/>
      <c r="BX152" s="121"/>
      <c r="BY152" s="123"/>
      <c r="BZ152" s="122"/>
      <c r="CA152" s="120"/>
      <c r="CB152" s="120"/>
      <c r="CC152" s="121"/>
      <c r="CD152" s="123"/>
      <c r="CE152" s="122"/>
      <c r="CF152" s="120"/>
      <c r="CG152" s="120"/>
      <c r="CH152" s="121"/>
      <c r="CI152" s="123"/>
      <c r="CJ152" s="122"/>
      <c r="CK152" s="120"/>
      <c r="CL152" s="120"/>
      <c r="CM152" s="121"/>
      <c r="CN152" s="123"/>
      <c r="CO152" s="122"/>
      <c r="CP152" s="120"/>
      <c r="CQ152" s="120"/>
      <c r="CR152" s="121"/>
      <c r="CS152" s="123"/>
      <c r="CT152" s="122"/>
      <c r="CU152" s="120"/>
      <c r="CV152" s="120"/>
      <c r="CW152" s="121"/>
      <c r="CX152" s="123"/>
      <c r="CY152" s="122"/>
      <c r="CZ152" s="120"/>
      <c r="DA152" s="120"/>
      <c r="DB152" s="121"/>
      <c r="DC152" s="123"/>
      <c r="DD152" s="122"/>
      <c r="DE152" s="120"/>
      <c r="DF152" s="120"/>
      <c r="DG152" s="121"/>
      <c r="DH152" s="123"/>
      <c r="DI152" s="122"/>
      <c r="DJ152" s="120"/>
      <c r="DK152" s="120"/>
      <c r="DL152" s="121"/>
      <c r="DM152" s="123"/>
      <c r="DN152" s="122"/>
      <c r="DO152" s="120"/>
      <c r="DP152" s="120"/>
      <c r="DQ152" s="121"/>
      <c r="DR152" s="123"/>
      <c r="DS152" s="122"/>
      <c r="DT152" s="115">
        <f t="shared" si="2"/>
        <v>0</v>
      </c>
    </row>
    <row r="153" spans="1:124">
      <c r="A153" s="36" t="str">
        <f>IF(Brukerregistrering!C151="","",Brukerregistrering!C151)</f>
        <v/>
      </c>
      <c r="B153" s="22" t="str">
        <f>IF(Brukerregistrering!F151="","",Brukerregistrering!F151)</f>
        <v/>
      </c>
      <c r="C153" s="23" t="str">
        <f>IF(Brukerregistrering!H151="","",Brukerregistrering!H151)</f>
        <v/>
      </c>
      <c r="D153" s="120" t="str">
        <f>IF(Målinger!K153="","",(Målinger!K153-Målinger!$E153)*'Kostnader lønn, utstyr osv.'!$S$25*(-1))</f>
        <v/>
      </c>
      <c r="E153" s="120" t="str">
        <f>IF(AND(Målinger!L153="",Målinger!O153=""),"",(Målinger!L153+Målinger!O153-Målinger!F153)*'Kostnader lønn, utstyr osv.'!$S$20/60*(-1)*Målinger!$F$3)</f>
        <v/>
      </c>
      <c r="F153" s="121" t="str">
        <f>IF(Målinger!K153="","",('kjøring-støtteark'!E156-'kjøring-støtteark'!D156)*'Kostnader lønn, utstyr osv.'!$S$20/60*(-1)*Målinger!$F$3)</f>
        <v/>
      </c>
      <c r="G153" s="123" t="str">
        <f>IF(Målinger!N153="","",(Målinger!N153-Målinger!H153)*'Kostnader lønn, utstyr osv.'!$S$39*Målinger!$F$3*(-1))</f>
        <v/>
      </c>
      <c r="H153" s="122" t="str">
        <f>IF(Målinger!M153="","",(Målinger!M153-Målinger!G153)*'Kostnader lønn, utstyr osv.'!$S$34*(-1)*Målinger!$F$3)</f>
        <v/>
      </c>
      <c r="I153" s="120" t="str">
        <f>IF(Målinger!V153="","",(Målinger!V153-Målinger!$E153)*'Kostnader lønn, utstyr osv.'!$S$25*(-1))</f>
        <v/>
      </c>
      <c r="J153" s="120" t="str">
        <f>IF(AND(Målinger!W153="",Målinger!Z153=""),"",(Målinger!W153+Målinger!Z153-Målinger!F153)*'Kostnader lønn, utstyr osv.'!$S$20/60*(-1)*Målinger!$F$3)</f>
        <v/>
      </c>
      <c r="K153" s="121" t="str">
        <f>IF(Målinger!V153="","",('kjøring-støtteark'!F156-'kjøring-støtteark'!D156)*'Kostnader lønn, utstyr osv.'!$S$20/60*(-1)*Målinger!$F$3)</f>
        <v/>
      </c>
      <c r="L153" s="123" t="str">
        <f>IF(Målinger!Y153="","",(Målinger!Y153-Målinger!H153)*'Kostnader lønn, utstyr osv.'!$S$39*Målinger!$F$3*(-1))</f>
        <v/>
      </c>
      <c r="M153" s="122" t="str">
        <f>IF(Målinger!X153="","",(Målinger!X153-Målinger!G153)*'Kostnader lønn, utstyr osv.'!$S$34*(-1)*Målinger!$F$3)</f>
        <v/>
      </c>
      <c r="N153" s="120" t="str">
        <f>IF(Målinger!AG153="","",(Målinger!AG153-Målinger!$E153)*'Kostnader lønn, utstyr osv.'!$S$25*(-1))</f>
        <v/>
      </c>
      <c r="O153" s="120" t="str">
        <f>IF(AND(Målinger!AH153="",Målinger!AK153=""),"",(Målinger!AH153+Målinger!AK153-Målinger!F153)*'Kostnader lønn, utstyr osv.'!$S$20/60*(-1)*Målinger!$F$3)</f>
        <v/>
      </c>
      <c r="P153" s="121" t="str">
        <f>IF(Målinger!AG153="","",('kjøring-støtteark'!G156-'kjøring-støtteark'!D156)*'Kostnader lønn, utstyr osv.'!$S$20/60*(-1)*Målinger!$F$3)</f>
        <v/>
      </c>
      <c r="Q153" s="123" t="str">
        <f>IF(Målinger!AJ153="","",(Målinger!AJ153-Målinger!H153)*'Kostnader lønn, utstyr osv.'!$S$39*Målinger!$F$3*(-1))</f>
        <v/>
      </c>
      <c r="R153" s="122" t="str">
        <f>IF(Målinger!AI153="","",(Målinger!AI153-Målinger!G153)*'Kostnader lønn, utstyr osv.'!$S$34*(-1)*Målinger!$F$3)</f>
        <v/>
      </c>
      <c r="S153" s="120" t="str">
        <f>IF(Målinger!AR153="","",(Målinger!AR153-Målinger!$E153)*'Kostnader lønn, utstyr osv.'!$S$25*(-1))</f>
        <v/>
      </c>
      <c r="T153" s="120" t="str">
        <f>IF(AND(Målinger!AS153="",Målinger!AV153=""),"",(Målinger!AS153+Målinger!AV153-Målinger!F153)*'Kostnader lønn, utstyr osv.'!$S$20/60*(-1)*Målinger!$F$3)</f>
        <v/>
      </c>
      <c r="U153" s="121" t="str">
        <f>IF(Målinger!AR153="","",('kjøring-støtteark'!H156-'kjøring-støtteark'!D156)*'Kostnader lønn, utstyr osv.'!$S$20/60*(-1)*Målinger!$F$3)</f>
        <v/>
      </c>
      <c r="V153" s="123" t="str">
        <f>IF(Målinger!AU153="","",(Målinger!AU153-Målinger!H153)*'Kostnader lønn, utstyr osv.'!$S$39*Målinger!$F$3*(-1))</f>
        <v/>
      </c>
      <c r="W153" s="122" t="str">
        <f>IF(Målinger!AT153="","",(Målinger!AT153-Målinger!G153)*'Kostnader lønn, utstyr osv.'!$S$34*(-1)*Målinger!$F$3)</f>
        <v/>
      </c>
      <c r="X153" s="120"/>
      <c r="Y153" s="120"/>
      <c r="Z153" s="121"/>
      <c r="AA153" s="123"/>
      <c r="AB153" s="122"/>
      <c r="AC153" s="120"/>
      <c r="AD153" s="120"/>
      <c r="AE153" s="121"/>
      <c r="AF153" s="123"/>
      <c r="AG153" s="122"/>
      <c r="AH153" s="120"/>
      <c r="AI153" s="120"/>
      <c r="AJ153" s="121"/>
      <c r="AK153" s="123"/>
      <c r="AL153" s="122"/>
      <c r="AM153" s="120"/>
      <c r="AN153" s="120"/>
      <c r="AO153" s="121"/>
      <c r="AP153" s="123"/>
      <c r="AQ153" s="122"/>
      <c r="AR153" s="120"/>
      <c r="AS153" s="120"/>
      <c r="AT153" s="121"/>
      <c r="AU153" s="123"/>
      <c r="AV153" s="122"/>
      <c r="AW153" s="120"/>
      <c r="AX153" s="120"/>
      <c r="AY153" s="121"/>
      <c r="AZ153" s="123"/>
      <c r="BA153" s="122"/>
      <c r="BB153" s="120"/>
      <c r="BC153" s="120"/>
      <c r="BD153" s="121"/>
      <c r="BE153" s="123"/>
      <c r="BF153" s="122"/>
      <c r="BG153" s="120"/>
      <c r="BH153" s="120"/>
      <c r="BI153" s="121"/>
      <c r="BJ153" s="123"/>
      <c r="BK153" s="122"/>
      <c r="BL153" s="120"/>
      <c r="BM153" s="120"/>
      <c r="BN153" s="121"/>
      <c r="BO153" s="123"/>
      <c r="BP153" s="122"/>
      <c r="BQ153" s="120"/>
      <c r="BR153" s="120"/>
      <c r="BS153" s="121"/>
      <c r="BT153" s="123"/>
      <c r="BU153" s="122"/>
      <c r="BV153" s="120"/>
      <c r="BW153" s="120"/>
      <c r="BX153" s="121"/>
      <c r="BY153" s="123"/>
      <c r="BZ153" s="122"/>
      <c r="CA153" s="120"/>
      <c r="CB153" s="120"/>
      <c r="CC153" s="121"/>
      <c r="CD153" s="123"/>
      <c r="CE153" s="122"/>
      <c r="CF153" s="120"/>
      <c r="CG153" s="120"/>
      <c r="CH153" s="121"/>
      <c r="CI153" s="123"/>
      <c r="CJ153" s="122"/>
      <c r="CK153" s="120"/>
      <c r="CL153" s="120"/>
      <c r="CM153" s="121"/>
      <c r="CN153" s="123"/>
      <c r="CO153" s="122"/>
      <c r="CP153" s="120"/>
      <c r="CQ153" s="120"/>
      <c r="CR153" s="121"/>
      <c r="CS153" s="123"/>
      <c r="CT153" s="122"/>
      <c r="CU153" s="120"/>
      <c r="CV153" s="120"/>
      <c r="CW153" s="121"/>
      <c r="CX153" s="123"/>
      <c r="CY153" s="122"/>
      <c r="CZ153" s="120"/>
      <c r="DA153" s="120"/>
      <c r="DB153" s="121"/>
      <c r="DC153" s="123"/>
      <c r="DD153" s="122"/>
      <c r="DE153" s="120"/>
      <c r="DF153" s="120"/>
      <c r="DG153" s="121"/>
      <c r="DH153" s="123"/>
      <c r="DI153" s="122"/>
      <c r="DJ153" s="120"/>
      <c r="DK153" s="120"/>
      <c r="DL153" s="121"/>
      <c r="DM153" s="123"/>
      <c r="DN153" s="122"/>
      <c r="DO153" s="120"/>
      <c r="DP153" s="120"/>
      <c r="DQ153" s="121"/>
      <c r="DR153" s="123"/>
      <c r="DS153" s="122"/>
      <c r="DT153" s="115">
        <f t="shared" si="2"/>
        <v>0</v>
      </c>
    </row>
    <row r="154" spans="1:124">
      <c r="A154" s="36" t="str">
        <f>IF(Brukerregistrering!C152="","",Brukerregistrering!C152)</f>
        <v/>
      </c>
      <c r="B154" s="22" t="str">
        <f>IF(Brukerregistrering!F152="","",Brukerregistrering!F152)</f>
        <v/>
      </c>
      <c r="C154" s="23" t="str">
        <f>IF(Brukerregistrering!H152="","",Brukerregistrering!H152)</f>
        <v/>
      </c>
      <c r="D154" s="120" t="str">
        <f>IF(Målinger!K154="","",(Målinger!K154-Målinger!$E154)*'Kostnader lønn, utstyr osv.'!$S$25*(-1))</f>
        <v/>
      </c>
      <c r="E154" s="120" t="str">
        <f>IF(AND(Målinger!L154="",Målinger!O154=""),"",(Målinger!L154+Målinger!O154-Målinger!F154)*'Kostnader lønn, utstyr osv.'!$S$20/60*(-1)*Målinger!$F$3)</f>
        <v/>
      </c>
      <c r="F154" s="121" t="str">
        <f>IF(Målinger!K154="","",('kjøring-støtteark'!E157-'kjøring-støtteark'!D157)*'Kostnader lønn, utstyr osv.'!$S$20/60*(-1)*Målinger!$F$3)</f>
        <v/>
      </c>
      <c r="G154" s="123" t="str">
        <f>IF(Målinger!N154="","",(Målinger!N154-Målinger!H154)*'Kostnader lønn, utstyr osv.'!$S$39*Målinger!$F$3*(-1))</f>
        <v/>
      </c>
      <c r="H154" s="122" t="str">
        <f>IF(Målinger!M154="","",(Målinger!M154-Målinger!G154)*'Kostnader lønn, utstyr osv.'!$S$34*(-1)*Målinger!$F$3)</f>
        <v/>
      </c>
      <c r="I154" s="120" t="str">
        <f>IF(Målinger!V154="","",(Målinger!V154-Målinger!$E154)*'Kostnader lønn, utstyr osv.'!$S$25*(-1))</f>
        <v/>
      </c>
      <c r="J154" s="120" t="str">
        <f>IF(AND(Målinger!W154="",Målinger!Z154=""),"",(Målinger!W154+Målinger!Z154-Målinger!F154)*'Kostnader lønn, utstyr osv.'!$S$20/60*(-1)*Målinger!$F$3)</f>
        <v/>
      </c>
      <c r="K154" s="121" t="str">
        <f>IF(Målinger!V154="","",('kjøring-støtteark'!F157-'kjøring-støtteark'!D157)*'Kostnader lønn, utstyr osv.'!$S$20/60*(-1)*Målinger!$F$3)</f>
        <v/>
      </c>
      <c r="L154" s="123" t="str">
        <f>IF(Målinger!Y154="","",(Målinger!Y154-Målinger!H154)*'Kostnader lønn, utstyr osv.'!$S$39*Målinger!$F$3*(-1))</f>
        <v/>
      </c>
      <c r="M154" s="122" t="str">
        <f>IF(Målinger!X154="","",(Målinger!X154-Målinger!G154)*'Kostnader lønn, utstyr osv.'!$S$34*(-1)*Målinger!$F$3)</f>
        <v/>
      </c>
      <c r="N154" s="120" t="str">
        <f>IF(Målinger!AG154="","",(Målinger!AG154-Målinger!$E154)*'Kostnader lønn, utstyr osv.'!$S$25*(-1))</f>
        <v/>
      </c>
      <c r="O154" s="120" t="str">
        <f>IF(AND(Målinger!AH154="",Målinger!AK154=""),"",(Målinger!AH154+Målinger!AK154-Målinger!F154)*'Kostnader lønn, utstyr osv.'!$S$20/60*(-1)*Målinger!$F$3)</f>
        <v/>
      </c>
      <c r="P154" s="121" t="str">
        <f>IF(Målinger!AG154="","",('kjøring-støtteark'!G157-'kjøring-støtteark'!D157)*'Kostnader lønn, utstyr osv.'!$S$20/60*(-1)*Målinger!$F$3)</f>
        <v/>
      </c>
      <c r="Q154" s="123" t="str">
        <f>IF(Målinger!AJ154="","",(Målinger!AJ154-Målinger!H154)*'Kostnader lønn, utstyr osv.'!$S$39*Målinger!$F$3*(-1))</f>
        <v/>
      </c>
      <c r="R154" s="122" t="str">
        <f>IF(Målinger!AI154="","",(Målinger!AI154-Målinger!G154)*'Kostnader lønn, utstyr osv.'!$S$34*(-1)*Målinger!$F$3)</f>
        <v/>
      </c>
      <c r="S154" s="120" t="str">
        <f>IF(Målinger!AR154="","",(Målinger!AR154-Målinger!$E154)*'Kostnader lønn, utstyr osv.'!$S$25*(-1))</f>
        <v/>
      </c>
      <c r="T154" s="120" t="str">
        <f>IF(AND(Målinger!AS154="",Målinger!AV154=""),"",(Målinger!AS154+Målinger!AV154-Målinger!F154)*'Kostnader lønn, utstyr osv.'!$S$20/60*(-1)*Målinger!$F$3)</f>
        <v/>
      </c>
      <c r="U154" s="121" t="str">
        <f>IF(Målinger!AR154="","",('kjøring-støtteark'!H157-'kjøring-støtteark'!D157)*'Kostnader lønn, utstyr osv.'!$S$20/60*(-1)*Målinger!$F$3)</f>
        <v/>
      </c>
      <c r="V154" s="123" t="str">
        <f>IF(Målinger!AU154="","",(Målinger!AU154-Målinger!H154)*'Kostnader lønn, utstyr osv.'!$S$39*Målinger!$F$3*(-1))</f>
        <v/>
      </c>
      <c r="W154" s="122" t="str">
        <f>IF(Målinger!AT154="","",(Målinger!AT154-Målinger!G154)*'Kostnader lønn, utstyr osv.'!$S$34*(-1)*Målinger!$F$3)</f>
        <v/>
      </c>
      <c r="X154" s="120"/>
      <c r="Y154" s="120"/>
      <c r="Z154" s="121"/>
      <c r="AA154" s="123"/>
      <c r="AB154" s="122"/>
      <c r="AC154" s="120"/>
      <c r="AD154" s="120"/>
      <c r="AE154" s="121"/>
      <c r="AF154" s="123"/>
      <c r="AG154" s="122"/>
      <c r="AH154" s="120"/>
      <c r="AI154" s="120"/>
      <c r="AJ154" s="121"/>
      <c r="AK154" s="123"/>
      <c r="AL154" s="122"/>
      <c r="AM154" s="120"/>
      <c r="AN154" s="120"/>
      <c r="AO154" s="121"/>
      <c r="AP154" s="123"/>
      <c r="AQ154" s="122"/>
      <c r="AR154" s="120"/>
      <c r="AS154" s="120"/>
      <c r="AT154" s="121"/>
      <c r="AU154" s="123"/>
      <c r="AV154" s="122"/>
      <c r="AW154" s="120"/>
      <c r="AX154" s="120"/>
      <c r="AY154" s="121"/>
      <c r="AZ154" s="123"/>
      <c r="BA154" s="122"/>
      <c r="BB154" s="120"/>
      <c r="BC154" s="120"/>
      <c r="BD154" s="121"/>
      <c r="BE154" s="123"/>
      <c r="BF154" s="122"/>
      <c r="BG154" s="120"/>
      <c r="BH154" s="120"/>
      <c r="BI154" s="121"/>
      <c r="BJ154" s="123"/>
      <c r="BK154" s="122"/>
      <c r="BL154" s="120"/>
      <c r="BM154" s="120"/>
      <c r="BN154" s="121"/>
      <c r="BO154" s="123"/>
      <c r="BP154" s="122"/>
      <c r="BQ154" s="120"/>
      <c r="BR154" s="120"/>
      <c r="BS154" s="121"/>
      <c r="BT154" s="123"/>
      <c r="BU154" s="122"/>
      <c r="BV154" s="120"/>
      <c r="BW154" s="120"/>
      <c r="BX154" s="121"/>
      <c r="BY154" s="123"/>
      <c r="BZ154" s="122"/>
      <c r="CA154" s="120"/>
      <c r="CB154" s="120"/>
      <c r="CC154" s="121"/>
      <c r="CD154" s="123"/>
      <c r="CE154" s="122"/>
      <c r="CF154" s="120"/>
      <c r="CG154" s="120"/>
      <c r="CH154" s="121"/>
      <c r="CI154" s="123"/>
      <c r="CJ154" s="122"/>
      <c r="CK154" s="120"/>
      <c r="CL154" s="120"/>
      <c r="CM154" s="121"/>
      <c r="CN154" s="123"/>
      <c r="CO154" s="122"/>
      <c r="CP154" s="120"/>
      <c r="CQ154" s="120"/>
      <c r="CR154" s="121"/>
      <c r="CS154" s="123"/>
      <c r="CT154" s="122"/>
      <c r="CU154" s="120"/>
      <c r="CV154" s="120"/>
      <c r="CW154" s="121"/>
      <c r="CX154" s="123"/>
      <c r="CY154" s="122"/>
      <c r="CZ154" s="120"/>
      <c r="DA154" s="120"/>
      <c r="DB154" s="121"/>
      <c r="DC154" s="123"/>
      <c r="DD154" s="122"/>
      <c r="DE154" s="120"/>
      <c r="DF154" s="120"/>
      <c r="DG154" s="121"/>
      <c r="DH154" s="123"/>
      <c r="DI154" s="122"/>
      <c r="DJ154" s="120"/>
      <c r="DK154" s="120"/>
      <c r="DL154" s="121"/>
      <c r="DM154" s="123"/>
      <c r="DN154" s="122"/>
      <c r="DO154" s="120"/>
      <c r="DP154" s="120"/>
      <c r="DQ154" s="121"/>
      <c r="DR154" s="123"/>
      <c r="DS154" s="122"/>
      <c r="DT154" s="115">
        <f t="shared" si="2"/>
        <v>0</v>
      </c>
    </row>
    <row r="155" spans="1:124">
      <c r="A155" s="36" t="str">
        <f>IF(Brukerregistrering!C153="","",Brukerregistrering!C153)</f>
        <v/>
      </c>
      <c r="B155" s="22" t="str">
        <f>IF(Brukerregistrering!F153="","",Brukerregistrering!F153)</f>
        <v/>
      </c>
      <c r="C155" s="23" t="str">
        <f>IF(Brukerregistrering!H153="","",Brukerregistrering!H153)</f>
        <v/>
      </c>
      <c r="D155" s="120" t="str">
        <f>IF(Målinger!K155="","",(Målinger!K155-Målinger!$E155)*'Kostnader lønn, utstyr osv.'!$S$25*(-1))</f>
        <v/>
      </c>
      <c r="E155" s="120" t="str">
        <f>IF(AND(Målinger!L155="",Målinger!O155=""),"",(Målinger!L155+Målinger!O155-Målinger!F155)*'Kostnader lønn, utstyr osv.'!$S$20/60*(-1)*Målinger!$F$3)</f>
        <v/>
      </c>
      <c r="F155" s="121" t="str">
        <f>IF(Målinger!K155="","",('kjøring-støtteark'!E158-'kjøring-støtteark'!D158)*'Kostnader lønn, utstyr osv.'!$S$20/60*(-1)*Målinger!$F$3)</f>
        <v/>
      </c>
      <c r="G155" s="123" t="str">
        <f>IF(Målinger!N155="","",(Målinger!N155-Målinger!H155)*'Kostnader lønn, utstyr osv.'!$S$39*Målinger!$F$3*(-1))</f>
        <v/>
      </c>
      <c r="H155" s="122" t="str">
        <f>IF(Målinger!M155="","",(Målinger!M155-Målinger!G155)*'Kostnader lønn, utstyr osv.'!$S$34*(-1)*Målinger!$F$3)</f>
        <v/>
      </c>
      <c r="I155" s="120" t="str">
        <f>IF(Målinger!V155="","",(Målinger!V155-Målinger!$E155)*'Kostnader lønn, utstyr osv.'!$S$25*(-1))</f>
        <v/>
      </c>
      <c r="J155" s="120" t="str">
        <f>IF(AND(Målinger!W155="",Målinger!Z155=""),"",(Målinger!W155+Målinger!Z155-Målinger!F155)*'Kostnader lønn, utstyr osv.'!$S$20/60*(-1)*Målinger!$F$3)</f>
        <v/>
      </c>
      <c r="K155" s="121" t="str">
        <f>IF(Målinger!V155="","",('kjøring-støtteark'!F158-'kjøring-støtteark'!D158)*'Kostnader lønn, utstyr osv.'!$S$20/60*(-1)*Målinger!$F$3)</f>
        <v/>
      </c>
      <c r="L155" s="123" t="str">
        <f>IF(Målinger!Y155="","",(Målinger!Y155-Målinger!H155)*'Kostnader lønn, utstyr osv.'!$S$39*Målinger!$F$3*(-1))</f>
        <v/>
      </c>
      <c r="M155" s="122" t="str">
        <f>IF(Målinger!X155="","",(Målinger!X155-Målinger!G155)*'Kostnader lønn, utstyr osv.'!$S$34*(-1)*Målinger!$F$3)</f>
        <v/>
      </c>
      <c r="N155" s="120" t="str">
        <f>IF(Målinger!AG155="","",(Målinger!AG155-Målinger!$E155)*'Kostnader lønn, utstyr osv.'!$S$25*(-1))</f>
        <v/>
      </c>
      <c r="O155" s="120" t="str">
        <f>IF(AND(Målinger!AH155="",Målinger!AK155=""),"",(Målinger!AH155+Målinger!AK155-Målinger!F155)*'Kostnader lønn, utstyr osv.'!$S$20/60*(-1)*Målinger!$F$3)</f>
        <v/>
      </c>
      <c r="P155" s="121" t="str">
        <f>IF(Målinger!AG155="","",('kjøring-støtteark'!G158-'kjøring-støtteark'!D158)*'Kostnader lønn, utstyr osv.'!$S$20/60*(-1)*Målinger!$F$3)</f>
        <v/>
      </c>
      <c r="Q155" s="123" t="str">
        <f>IF(Målinger!AJ155="","",(Målinger!AJ155-Målinger!H155)*'Kostnader lønn, utstyr osv.'!$S$39*Målinger!$F$3*(-1))</f>
        <v/>
      </c>
      <c r="R155" s="122" t="str">
        <f>IF(Målinger!AI155="","",(Målinger!AI155-Målinger!G155)*'Kostnader lønn, utstyr osv.'!$S$34*(-1)*Målinger!$F$3)</f>
        <v/>
      </c>
      <c r="S155" s="120" t="str">
        <f>IF(Målinger!AR155="","",(Målinger!AR155-Målinger!$E155)*'Kostnader lønn, utstyr osv.'!$S$25*(-1))</f>
        <v/>
      </c>
      <c r="T155" s="120" t="str">
        <f>IF(AND(Målinger!AS155="",Målinger!AV155=""),"",(Målinger!AS155+Målinger!AV155-Målinger!F155)*'Kostnader lønn, utstyr osv.'!$S$20/60*(-1)*Målinger!$F$3)</f>
        <v/>
      </c>
      <c r="U155" s="121" t="str">
        <f>IF(Målinger!AR155="","",('kjøring-støtteark'!H158-'kjøring-støtteark'!D158)*'Kostnader lønn, utstyr osv.'!$S$20/60*(-1)*Målinger!$F$3)</f>
        <v/>
      </c>
      <c r="V155" s="123" t="str">
        <f>IF(Målinger!AU155="","",(Målinger!AU155-Målinger!H155)*'Kostnader lønn, utstyr osv.'!$S$39*Målinger!$F$3*(-1))</f>
        <v/>
      </c>
      <c r="W155" s="122" t="str">
        <f>IF(Målinger!AT155="","",(Målinger!AT155-Målinger!G155)*'Kostnader lønn, utstyr osv.'!$S$34*(-1)*Målinger!$F$3)</f>
        <v/>
      </c>
      <c r="X155" s="120"/>
      <c r="Y155" s="120"/>
      <c r="Z155" s="121"/>
      <c r="AA155" s="123"/>
      <c r="AB155" s="122"/>
      <c r="AC155" s="120"/>
      <c r="AD155" s="120"/>
      <c r="AE155" s="121"/>
      <c r="AF155" s="123"/>
      <c r="AG155" s="122"/>
      <c r="AH155" s="120"/>
      <c r="AI155" s="120"/>
      <c r="AJ155" s="121"/>
      <c r="AK155" s="123"/>
      <c r="AL155" s="122"/>
      <c r="AM155" s="120"/>
      <c r="AN155" s="120"/>
      <c r="AO155" s="121"/>
      <c r="AP155" s="123"/>
      <c r="AQ155" s="122"/>
      <c r="AR155" s="120"/>
      <c r="AS155" s="120"/>
      <c r="AT155" s="121"/>
      <c r="AU155" s="123"/>
      <c r="AV155" s="122"/>
      <c r="AW155" s="120"/>
      <c r="AX155" s="120"/>
      <c r="AY155" s="121"/>
      <c r="AZ155" s="123"/>
      <c r="BA155" s="122"/>
      <c r="BB155" s="120"/>
      <c r="BC155" s="120"/>
      <c r="BD155" s="121"/>
      <c r="BE155" s="123"/>
      <c r="BF155" s="122"/>
      <c r="BG155" s="120"/>
      <c r="BH155" s="120"/>
      <c r="BI155" s="121"/>
      <c r="BJ155" s="123"/>
      <c r="BK155" s="122"/>
      <c r="BL155" s="120"/>
      <c r="BM155" s="120"/>
      <c r="BN155" s="121"/>
      <c r="BO155" s="123"/>
      <c r="BP155" s="122"/>
      <c r="BQ155" s="120"/>
      <c r="BR155" s="120"/>
      <c r="BS155" s="121"/>
      <c r="BT155" s="123"/>
      <c r="BU155" s="122"/>
      <c r="BV155" s="120"/>
      <c r="BW155" s="120"/>
      <c r="BX155" s="121"/>
      <c r="BY155" s="123"/>
      <c r="BZ155" s="122"/>
      <c r="CA155" s="120"/>
      <c r="CB155" s="120"/>
      <c r="CC155" s="121"/>
      <c r="CD155" s="123"/>
      <c r="CE155" s="122"/>
      <c r="CF155" s="120"/>
      <c r="CG155" s="120"/>
      <c r="CH155" s="121"/>
      <c r="CI155" s="123"/>
      <c r="CJ155" s="122"/>
      <c r="CK155" s="120"/>
      <c r="CL155" s="120"/>
      <c r="CM155" s="121"/>
      <c r="CN155" s="123"/>
      <c r="CO155" s="122"/>
      <c r="CP155" s="120"/>
      <c r="CQ155" s="120"/>
      <c r="CR155" s="121"/>
      <c r="CS155" s="123"/>
      <c r="CT155" s="122"/>
      <c r="CU155" s="120"/>
      <c r="CV155" s="120"/>
      <c r="CW155" s="121"/>
      <c r="CX155" s="123"/>
      <c r="CY155" s="122"/>
      <c r="CZ155" s="120"/>
      <c r="DA155" s="120"/>
      <c r="DB155" s="121"/>
      <c r="DC155" s="123"/>
      <c r="DD155" s="122"/>
      <c r="DE155" s="120"/>
      <c r="DF155" s="120"/>
      <c r="DG155" s="121"/>
      <c r="DH155" s="123"/>
      <c r="DI155" s="122"/>
      <c r="DJ155" s="120"/>
      <c r="DK155" s="120"/>
      <c r="DL155" s="121"/>
      <c r="DM155" s="123"/>
      <c r="DN155" s="122"/>
      <c r="DO155" s="120"/>
      <c r="DP155" s="120"/>
      <c r="DQ155" s="121"/>
      <c r="DR155" s="123"/>
      <c r="DS155" s="122"/>
      <c r="DT155" s="115">
        <f t="shared" si="2"/>
        <v>0</v>
      </c>
    </row>
    <row r="156" spans="1:124">
      <c r="A156" s="36" t="str">
        <f>IF(Brukerregistrering!C154="","",Brukerregistrering!C154)</f>
        <v/>
      </c>
      <c r="B156" s="22" t="str">
        <f>IF(Brukerregistrering!F154="","",Brukerregistrering!F154)</f>
        <v/>
      </c>
      <c r="C156" s="23" t="str">
        <f>IF(Brukerregistrering!H154="","",Brukerregistrering!H154)</f>
        <v/>
      </c>
      <c r="D156" s="120" t="str">
        <f>IF(Målinger!K156="","",(Målinger!K156-Målinger!$E156)*'Kostnader lønn, utstyr osv.'!$S$25*(-1))</f>
        <v/>
      </c>
      <c r="E156" s="120" t="str">
        <f>IF(AND(Målinger!L156="",Målinger!O156=""),"",(Målinger!L156+Målinger!O156-Målinger!F156)*'Kostnader lønn, utstyr osv.'!$S$20/60*(-1)*Målinger!$F$3)</f>
        <v/>
      </c>
      <c r="F156" s="121" t="str">
        <f>IF(Målinger!K156="","",('kjøring-støtteark'!E159-'kjøring-støtteark'!D159)*'Kostnader lønn, utstyr osv.'!$S$20/60*(-1)*Målinger!$F$3)</f>
        <v/>
      </c>
      <c r="G156" s="123" t="str">
        <f>IF(Målinger!N156="","",(Målinger!N156-Målinger!H156)*'Kostnader lønn, utstyr osv.'!$S$39*Målinger!$F$3*(-1))</f>
        <v/>
      </c>
      <c r="H156" s="122" t="str">
        <f>IF(Målinger!M156="","",(Målinger!M156-Målinger!G156)*'Kostnader lønn, utstyr osv.'!$S$34*(-1)*Målinger!$F$3)</f>
        <v/>
      </c>
      <c r="I156" s="120" t="str">
        <f>IF(Målinger!V156="","",(Målinger!V156-Målinger!$E156)*'Kostnader lønn, utstyr osv.'!$S$25*(-1))</f>
        <v/>
      </c>
      <c r="J156" s="120" t="str">
        <f>IF(AND(Målinger!W156="",Målinger!Z156=""),"",(Målinger!W156+Målinger!Z156-Målinger!F156)*'Kostnader lønn, utstyr osv.'!$S$20/60*(-1)*Målinger!$F$3)</f>
        <v/>
      </c>
      <c r="K156" s="121" t="str">
        <f>IF(Målinger!V156="","",('kjøring-støtteark'!F159-'kjøring-støtteark'!D159)*'Kostnader lønn, utstyr osv.'!$S$20/60*(-1)*Målinger!$F$3)</f>
        <v/>
      </c>
      <c r="L156" s="123" t="str">
        <f>IF(Målinger!Y156="","",(Målinger!Y156-Målinger!H156)*'Kostnader lønn, utstyr osv.'!$S$39*Målinger!$F$3*(-1))</f>
        <v/>
      </c>
      <c r="M156" s="122" t="str">
        <f>IF(Målinger!X156="","",(Målinger!X156-Målinger!G156)*'Kostnader lønn, utstyr osv.'!$S$34*(-1)*Målinger!$F$3)</f>
        <v/>
      </c>
      <c r="N156" s="120" t="str">
        <f>IF(Målinger!AG156="","",(Målinger!AG156-Målinger!$E156)*'Kostnader lønn, utstyr osv.'!$S$25*(-1))</f>
        <v/>
      </c>
      <c r="O156" s="120" t="str">
        <f>IF(AND(Målinger!AH156="",Målinger!AK156=""),"",(Målinger!AH156+Målinger!AK156-Målinger!F156)*'Kostnader lønn, utstyr osv.'!$S$20/60*(-1)*Målinger!$F$3)</f>
        <v/>
      </c>
      <c r="P156" s="121" t="str">
        <f>IF(Målinger!AG156="","",('kjøring-støtteark'!G159-'kjøring-støtteark'!D159)*'Kostnader lønn, utstyr osv.'!$S$20/60*(-1)*Målinger!$F$3)</f>
        <v/>
      </c>
      <c r="Q156" s="123" t="str">
        <f>IF(Målinger!AJ156="","",(Målinger!AJ156-Målinger!H156)*'Kostnader lønn, utstyr osv.'!$S$39*Målinger!$F$3*(-1))</f>
        <v/>
      </c>
      <c r="R156" s="122" t="str">
        <f>IF(Målinger!AI156="","",(Målinger!AI156-Målinger!G156)*'Kostnader lønn, utstyr osv.'!$S$34*(-1)*Målinger!$F$3)</f>
        <v/>
      </c>
      <c r="S156" s="120" t="str">
        <f>IF(Målinger!AR156="","",(Målinger!AR156-Målinger!$E156)*'Kostnader lønn, utstyr osv.'!$S$25*(-1))</f>
        <v/>
      </c>
      <c r="T156" s="120" t="str">
        <f>IF(AND(Målinger!AS156="",Målinger!AV156=""),"",(Målinger!AS156+Målinger!AV156-Målinger!F156)*'Kostnader lønn, utstyr osv.'!$S$20/60*(-1)*Målinger!$F$3)</f>
        <v/>
      </c>
      <c r="U156" s="121" t="str">
        <f>IF(Målinger!AR156="","",('kjøring-støtteark'!H159-'kjøring-støtteark'!D159)*'Kostnader lønn, utstyr osv.'!$S$20/60*(-1)*Målinger!$F$3)</f>
        <v/>
      </c>
      <c r="V156" s="123" t="str">
        <f>IF(Målinger!AU156="","",(Målinger!AU156-Målinger!H156)*'Kostnader lønn, utstyr osv.'!$S$39*Målinger!$F$3*(-1))</f>
        <v/>
      </c>
      <c r="W156" s="122" t="str">
        <f>IF(Målinger!AT156="","",(Målinger!AT156-Målinger!G156)*'Kostnader lønn, utstyr osv.'!$S$34*(-1)*Målinger!$F$3)</f>
        <v/>
      </c>
      <c r="X156" s="120"/>
      <c r="Y156" s="120"/>
      <c r="Z156" s="121"/>
      <c r="AA156" s="123"/>
      <c r="AB156" s="122"/>
      <c r="AC156" s="120"/>
      <c r="AD156" s="120"/>
      <c r="AE156" s="121"/>
      <c r="AF156" s="123"/>
      <c r="AG156" s="122"/>
      <c r="AH156" s="120"/>
      <c r="AI156" s="120"/>
      <c r="AJ156" s="121"/>
      <c r="AK156" s="123"/>
      <c r="AL156" s="122"/>
      <c r="AM156" s="120"/>
      <c r="AN156" s="120"/>
      <c r="AO156" s="121"/>
      <c r="AP156" s="123"/>
      <c r="AQ156" s="122"/>
      <c r="AR156" s="120"/>
      <c r="AS156" s="120"/>
      <c r="AT156" s="121"/>
      <c r="AU156" s="123"/>
      <c r="AV156" s="122"/>
      <c r="AW156" s="120"/>
      <c r="AX156" s="120"/>
      <c r="AY156" s="121"/>
      <c r="AZ156" s="123"/>
      <c r="BA156" s="122"/>
      <c r="BB156" s="120"/>
      <c r="BC156" s="120"/>
      <c r="BD156" s="121"/>
      <c r="BE156" s="123"/>
      <c r="BF156" s="122"/>
      <c r="BG156" s="120"/>
      <c r="BH156" s="120"/>
      <c r="BI156" s="121"/>
      <c r="BJ156" s="123"/>
      <c r="BK156" s="122"/>
      <c r="BL156" s="120"/>
      <c r="BM156" s="120"/>
      <c r="BN156" s="121"/>
      <c r="BO156" s="123"/>
      <c r="BP156" s="122"/>
      <c r="BQ156" s="120"/>
      <c r="BR156" s="120"/>
      <c r="BS156" s="121"/>
      <c r="BT156" s="123"/>
      <c r="BU156" s="122"/>
      <c r="BV156" s="120"/>
      <c r="BW156" s="120"/>
      <c r="BX156" s="121"/>
      <c r="BY156" s="123"/>
      <c r="BZ156" s="122"/>
      <c r="CA156" s="120"/>
      <c r="CB156" s="120"/>
      <c r="CC156" s="121"/>
      <c r="CD156" s="123"/>
      <c r="CE156" s="122"/>
      <c r="CF156" s="120"/>
      <c r="CG156" s="120"/>
      <c r="CH156" s="121"/>
      <c r="CI156" s="123"/>
      <c r="CJ156" s="122"/>
      <c r="CK156" s="120"/>
      <c r="CL156" s="120"/>
      <c r="CM156" s="121"/>
      <c r="CN156" s="123"/>
      <c r="CO156" s="122"/>
      <c r="CP156" s="120"/>
      <c r="CQ156" s="120"/>
      <c r="CR156" s="121"/>
      <c r="CS156" s="123"/>
      <c r="CT156" s="122"/>
      <c r="CU156" s="120"/>
      <c r="CV156" s="120"/>
      <c r="CW156" s="121"/>
      <c r="CX156" s="123"/>
      <c r="CY156" s="122"/>
      <c r="CZ156" s="120"/>
      <c r="DA156" s="120"/>
      <c r="DB156" s="121"/>
      <c r="DC156" s="123"/>
      <c r="DD156" s="122"/>
      <c r="DE156" s="120"/>
      <c r="DF156" s="120"/>
      <c r="DG156" s="121"/>
      <c r="DH156" s="123"/>
      <c r="DI156" s="122"/>
      <c r="DJ156" s="120"/>
      <c r="DK156" s="120"/>
      <c r="DL156" s="121"/>
      <c r="DM156" s="123"/>
      <c r="DN156" s="122"/>
      <c r="DO156" s="120"/>
      <c r="DP156" s="120"/>
      <c r="DQ156" s="121"/>
      <c r="DR156" s="123"/>
      <c r="DS156" s="122"/>
      <c r="DT156" s="115">
        <f t="shared" si="2"/>
        <v>0</v>
      </c>
    </row>
    <row r="157" spans="1:124">
      <c r="A157" s="36" t="str">
        <f>IF(Brukerregistrering!C155="","",Brukerregistrering!C155)</f>
        <v/>
      </c>
      <c r="B157" s="22" t="str">
        <f>IF(Brukerregistrering!F155="","",Brukerregistrering!F155)</f>
        <v/>
      </c>
      <c r="C157" s="23" t="str">
        <f>IF(Brukerregistrering!H155="","",Brukerregistrering!H155)</f>
        <v/>
      </c>
      <c r="D157" s="120" t="str">
        <f>IF(Målinger!K157="","",(Målinger!K157-Målinger!$E157)*'Kostnader lønn, utstyr osv.'!$S$25*(-1))</f>
        <v/>
      </c>
      <c r="E157" s="120" t="str">
        <f>IF(AND(Målinger!L157="",Målinger!O157=""),"",(Målinger!L157+Målinger!O157-Målinger!F157)*'Kostnader lønn, utstyr osv.'!$S$20/60*(-1)*Målinger!$F$3)</f>
        <v/>
      </c>
      <c r="F157" s="121" t="str">
        <f>IF(Målinger!K157="","",('kjøring-støtteark'!E160-'kjøring-støtteark'!D160)*'Kostnader lønn, utstyr osv.'!$S$20/60*(-1)*Målinger!$F$3)</f>
        <v/>
      </c>
      <c r="G157" s="123" t="str">
        <f>IF(Målinger!N157="","",(Målinger!N157-Målinger!H157)*'Kostnader lønn, utstyr osv.'!$S$39*Målinger!$F$3*(-1))</f>
        <v/>
      </c>
      <c r="H157" s="122" t="str">
        <f>IF(Målinger!M157="","",(Målinger!M157-Målinger!G157)*'Kostnader lønn, utstyr osv.'!$S$34*(-1)*Målinger!$F$3)</f>
        <v/>
      </c>
      <c r="I157" s="120" t="str">
        <f>IF(Målinger!V157="","",(Målinger!V157-Målinger!$E157)*'Kostnader lønn, utstyr osv.'!$S$25*(-1))</f>
        <v/>
      </c>
      <c r="J157" s="120" t="str">
        <f>IF(AND(Målinger!W157="",Målinger!Z157=""),"",(Målinger!W157+Målinger!Z157-Målinger!F157)*'Kostnader lønn, utstyr osv.'!$S$20/60*(-1)*Målinger!$F$3)</f>
        <v/>
      </c>
      <c r="K157" s="121" t="str">
        <f>IF(Målinger!V157="","",('kjøring-støtteark'!F160-'kjøring-støtteark'!D160)*'Kostnader lønn, utstyr osv.'!$S$20/60*(-1)*Målinger!$F$3)</f>
        <v/>
      </c>
      <c r="L157" s="123" t="str">
        <f>IF(Målinger!Y157="","",(Målinger!Y157-Målinger!H157)*'Kostnader lønn, utstyr osv.'!$S$39*Målinger!$F$3*(-1))</f>
        <v/>
      </c>
      <c r="M157" s="122" t="str">
        <f>IF(Målinger!X157="","",(Målinger!X157-Målinger!G157)*'Kostnader lønn, utstyr osv.'!$S$34*(-1)*Målinger!$F$3)</f>
        <v/>
      </c>
      <c r="N157" s="120" t="str">
        <f>IF(Målinger!AG157="","",(Målinger!AG157-Målinger!$E157)*'Kostnader lønn, utstyr osv.'!$S$25*(-1))</f>
        <v/>
      </c>
      <c r="O157" s="120" t="str">
        <f>IF(AND(Målinger!AH157="",Målinger!AK157=""),"",(Målinger!AH157+Målinger!AK157-Målinger!F157)*'Kostnader lønn, utstyr osv.'!$S$20/60*(-1)*Målinger!$F$3)</f>
        <v/>
      </c>
      <c r="P157" s="121" t="str">
        <f>IF(Målinger!AG157="","",('kjøring-støtteark'!G160-'kjøring-støtteark'!D160)*'Kostnader lønn, utstyr osv.'!$S$20/60*(-1)*Målinger!$F$3)</f>
        <v/>
      </c>
      <c r="Q157" s="123" t="str">
        <f>IF(Målinger!AJ157="","",(Målinger!AJ157-Målinger!H157)*'Kostnader lønn, utstyr osv.'!$S$39*Målinger!$F$3*(-1))</f>
        <v/>
      </c>
      <c r="R157" s="122" t="str">
        <f>IF(Målinger!AI157="","",(Målinger!AI157-Målinger!G157)*'Kostnader lønn, utstyr osv.'!$S$34*(-1)*Målinger!$F$3)</f>
        <v/>
      </c>
      <c r="S157" s="120" t="str">
        <f>IF(Målinger!AR157="","",(Målinger!AR157-Målinger!$E157)*'Kostnader lønn, utstyr osv.'!$S$25*(-1))</f>
        <v/>
      </c>
      <c r="T157" s="120" t="str">
        <f>IF(AND(Målinger!AS157="",Målinger!AV157=""),"",(Målinger!AS157+Målinger!AV157-Målinger!F157)*'Kostnader lønn, utstyr osv.'!$S$20/60*(-1)*Målinger!$F$3)</f>
        <v/>
      </c>
      <c r="U157" s="121" t="str">
        <f>IF(Målinger!AR157="","",('kjøring-støtteark'!H160-'kjøring-støtteark'!D160)*'Kostnader lønn, utstyr osv.'!$S$20/60*(-1)*Målinger!$F$3)</f>
        <v/>
      </c>
      <c r="V157" s="123" t="str">
        <f>IF(Målinger!AU157="","",(Målinger!AU157-Målinger!H157)*'Kostnader lønn, utstyr osv.'!$S$39*Målinger!$F$3*(-1))</f>
        <v/>
      </c>
      <c r="W157" s="122" t="str">
        <f>IF(Målinger!AT157="","",(Målinger!AT157-Målinger!G157)*'Kostnader lønn, utstyr osv.'!$S$34*(-1)*Målinger!$F$3)</f>
        <v/>
      </c>
      <c r="X157" s="120"/>
      <c r="Y157" s="120"/>
      <c r="Z157" s="121"/>
      <c r="AA157" s="123"/>
      <c r="AB157" s="122"/>
      <c r="AC157" s="120"/>
      <c r="AD157" s="120"/>
      <c r="AE157" s="121"/>
      <c r="AF157" s="123"/>
      <c r="AG157" s="122"/>
      <c r="AH157" s="120"/>
      <c r="AI157" s="120"/>
      <c r="AJ157" s="121"/>
      <c r="AK157" s="123"/>
      <c r="AL157" s="122"/>
      <c r="AM157" s="120"/>
      <c r="AN157" s="120"/>
      <c r="AO157" s="121"/>
      <c r="AP157" s="123"/>
      <c r="AQ157" s="122"/>
      <c r="AR157" s="120"/>
      <c r="AS157" s="120"/>
      <c r="AT157" s="121"/>
      <c r="AU157" s="123"/>
      <c r="AV157" s="122"/>
      <c r="AW157" s="120"/>
      <c r="AX157" s="120"/>
      <c r="AY157" s="121"/>
      <c r="AZ157" s="123"/>
      <c r="BA157" s="122"/>
      <c r="BB157" s="120"/>
      <c r="BC157" s="120"/>
      <c r="BD157" s="121"/>
      <c r="BE157" s="123"/>
      <c r="BF157" s="122"/>
      <c r="BG157" s="120"/>
      <c r="BH157" s="120"/>
      <c r="BI157" s="121"/>
      <c r="BJ157" s="123"/>
      <c r="BK157" s="122"/>
      <c r="BL157" s="120"/>
      <c r="BM157" s="120"/>
      <c r="BN157" s="121"/>
      <c r="BO157" s="123"/>
      <c r="BP157" s="122"/>
      <c r="BQ157" s="120"/>
      <c r="BR157" s="120"/>
      <c r="BS157" s="121"/>
      <c r="BT157" s="123"/>
      <c r="BU157" s="122"/>
      <c r="BV157" s="120"/>
      <c r="BW157" s="120"/>
      <c r="BX157" s="121"/>
      <c r="BY157" s="123"/>
      <c r="BZ157" s="122"/>
      <c r="CA157" s="120"/>
      <c r="CB157" s="120"/>
      <c r="CC157" s="121"/>
      <c r="CD157" s="123"/>
      <c r="CE157" s="122"/>
      <c r="CF157" s="120"/>
      <c r="CG157" s="120"/>
      <c r="CH157" s="121"/>
      <c r="CI157" s="123"/>
      <c r="CJ157" s="122"/>
      <c r="CK157" s="120"/>
      <c r="CL157" s="120"/>
      <c r="CM157" s="121"/>
      <c r="CN157" s="123"/>
      <c r="CO157" s="122"/>
      <c r="CP157" s="120"/>
      <c r="CQ157" s="120"/>
      <c r="CR157" s="121"/>
      <c r="CS157" s="123"/>
      <c r="CT157" s="122"/>
      <c r="CU157" s="120"/>
      <c r="CV157" s="120"/>
      <c r="CW157" s="121"/>
      <c r="CX157" s="123"/>
      <c r="CY157" s="122"/>
      <c r="CZ157" s="120"/>
      <c r="DA157" s="120"/>
      <c r="DB157" s="121"/>
      <c r="DC157" s="123"/>
      <c r="DD157" s="122"/>
      <c r="DE157" s="120"/>
      <c r="DF157" s="120"/>
      <c r="DG157" s="121"/>
      <c r="DH157" s="123"/>
      <c r="DI157" s="122"/>
      <c r="DJ157" s="120"/>
      <c r="DK157" s="120"/>
      <c r="DL157" s="121"/>
      <c r="DM157" s="123"/>
      <c r="DN157" s="122"/>
      <c r="DO157" s="120"/>
      <c r="DP157" s="120"/>
      <c r="DQ157" s="121"/>
      <c r="DR157" s="123"/>
      <c r="DS157" s="122"/>
      <c r="DT157" s="115">
        <f t="shared" si="2"/>
        <v>0</v>
      </c>
    </row>
    <row r="158" spans="1:124">
      <c r="A158" s="36" t="str">
        <f>IF(Brukerregistrering!C156="","",Brukerregistrering!C156)</f>
        <v/>
      </c>
      <c r="B158" s="22" t="str">
        <f>IF(Brukerregistrering!F156="","",Brukerregistrering!F156)</f>
        <v/>
      </c>
      <c r="C158" s="23" t="str">
        <f>IF(Brukerregistrering!H156="","",Brukerregistrering!H156)</f>
        <v/>
      </c>
      <c r="D158" s="120" t="str">
        <f>IF(Målinger!K158="","",(Målinger!K158-Målinger!$E158)*'Kostnader lønn, utstyr osv.'!$S$25*(-1))</f>
        <v/>
      </c>
      <c r="E158" s="120" t="str">
        <f>IF(AND(Målinger!L158="",Målinger!O158=""),"",(Målinger!L158+Målinger!O158-Målinger!F158)*'Kostnader lønn, utstyr osv.'!$S$20/60*(-1)*Målinger!$F$3)</f>
        <v/>
      </c>
      <c r="F158" s="121" t="str">
        <f>IF(Målinger!K158="","",('kjøring-støtteark'!E161-'kjøring-støtteark'!D161)*'Kostnader lønn, utstyr osv.'!$S$20/60*(-1)*Målinger!$F$3)</f>
        <v/>
      </c>
      <c r="G158" s="123" t="str">
        <f>IF(Målinger!N158="","",(Målinger!N158-Målinger!H158)*'Kostnader lønn, utstyr osv.'!$S$39*Målinger!$F$3*(-1))</f>
        <v/>
      </c>
      <c r="H158" s="122" t="str">
        <f>IF(Målinger!M158="","",(Målinger!M158-Målinger!G158)*'Kostnader lønn, utstyr osv.'!$S$34*(-1)*Målinger!$F$3)</f>
        <v/>
      </c>
      <c r="I158" s="120" t="str">
        <f>IF(Målinger!V158="","",(Målinger!V158-Målinger!$E158)*'Kostnader lønn, utstyr osv.'!$S$25*(-1))</f>
        <v/>
      </c>
      <c r="J158" s="120" t="str">
        <f>IF(AND(Målinger!W158="",Målinger!Z158=""),"",(Målinger!W158+Målinger!Z158-Målinger!F158)*'Kostnader lønn, utstyr osv.'!$S$20/60*(-1)*Målinger!$F$3)</f>
        <v/>
      </c>
      <c r="K158" s="121" t="str">
        <f>IF(Målinger!V158="","",('kjøring-støtteark'!F161-'kjøring-støtteark'!D161)*'Kostnader lønn, utstyr osv.'!$S$20/60*(-1)*Målinger!$F$3)</f>
        <v/>
      </c>
      <c r="L158" s="123" t="str">
        <f>IF(Målinger!Y158="","",(Målinger!Y158-Målinger!H158)*'Kostnader lønn, utstyr osv.'!$S$39*Målinger!$F$3*(-1))</f>
        <v/>
      </c>
      <c r="M158" s="122" t="str">
        <f>IF(Målinger!X158="","",(Målinger!X158-Målinger!G158)*'Kostnader lønn, utstyr osv.'!$S$34*(-1)*Målinger!$F$3)</f>
        <v/>
      </c>
      <c r="N158" s="120" t="str">
        <f>IF(Målinger!AG158="","",(Målinger!AG158-Målinger!$E158)*'Kostnader lønn, utstyr osv.'!$S$25*(-1))</f>
        <v/>
      </c>
      <c r="O158" s="120" t="str">
        <f>IF(AND(Målinger!AH158="",Målinger!AK158=""),"",(Målinger!AH158+Målinger!AK158-Målinger!F158)*'Kostnader lønn, utstyr osv.'!$S$20/60*(-1)*Målinger!$F$3)</f>
        <v/>
      </c>
      <c r="P158" s="121" t="str">
        <f>IF(Målinger!AG158="","",('kjøring-støtteark'!G161-'kjøring-støtteark'!D161)*'Kostnader lønn, utstyr osv.'!$S$20/60*(-1)*Målinger!$F$3)</f>
        <v/>
      </c>
      <c r="Q158" s="123" t="str">
        <f>IF(Målinger!AJ158="","",(Målinger!AJ158-Målinger!H158)*'Kostnader lønn, utstyr osv.'!$S$39*Målinger!$F$3*(-1))</f>
        <v/>
      </c>
      <c r="R158" s="122" t="str">
        <f>IF(Målinger!AI158="","",(Målinger!AI158-Målinger!G158)*'Kostnader lønn, utstyr osv.'!$S$34*(-1)*Målinger!$F$3)</f>
        <v/>
      </c>
      <c r="S158" s="120" t="str">
        <f>IF(Målinger!AR158="","",(Målinger!AR158-Målinger!$E158)*'Kostnader lønn, utstyr osv.'!$S$25*(-1))</f>
        <v/>
      </c>
      <c r="T158" s="120" t="str">
        <f>IF(AND(Målinger!AS158="",Målinger!AV158=""),"",(Målinger!AS158+Målinger!AV158-Målinger!F158)*'Kostnader lønn, utstyr osv.'!$S$20/60*(-1)*Målinger!$F$3)</f>
        <v/>
      </c>
      <c r="U158" s="121" t="str">
        <f>IF(Målinger!AR158="","",('kjøring-støtteark'!H161-'kjøring-støtteark'!D161)*'Kostnader lønn, utstyr osv.'!$S$20/60*(-1)*Målinger!$F$3)</f>
        <v/>
      </c>
      <c r="V158" s="123" t="str">
        <f>IF(Målinger!AU158="","",(Målinger!AU158-Målinger!H158)*'Kostnader lønn, utstyr osv.'!$S$39*Målinger!$F$3*(-1))</f>
        <v/>
      </c>
      <c r="W158" s="122" t="str">
        <f>IF(Målinger!AT158="","",(Målinger!AT158-Målinger!G158)*'Kostnader lønn, utstyr osv.'!$S$34*(-1)*Målinger!$F$3)</f>
        <v/>
      </c>
      <c r="X158" s="120"/>
      <c r="Y158" s="120"/>
      <c r="Z158" s="121"/>
      <c r="AA158" s="123"/>
      <c r="AB158" s="122"/>
      <c r="AC158" s="120"/>
      <c r="AD158" s="120"/>
      <c r="AE158" s="121"/>
      <c r="AF158" s="123"/>
      <c r="AG158" s="122"/>
      <c r="AH158" s="120"/>
      <c r="AI158" s="120"/>
      <c r="AJ158" s="121"/>
      <c r="AK158" s="123"/>
      <c r="AL158" s="122"/>
      <c r="AM158" s="120"/>
      <c r="AN158" s="120"/>
      <c r="AO158" s="121"/>
      <c r="AP158" s="123"/>
      <c r="AQ158" s="122"/>
      <c r="AR158" s="120"/>
      <c r="AS158" s="120"/>
      <c r="AT158" s="121"/>
      <c r="AU158" s="123"/>
      <c r="AV158" s="122"/>
      <c r="AW158" s="120"/>
      <c r="AX158" s="120"/>
      <c r="AY158" s="121"/>
      <c r="AZ158" s="123"/>
      <c r="BA158" s="122"/>
      <c r="BB158" s="120"/>
      <c r="BC158" s="120"/>
      <c r="BD158" s="121"/>
      <c r="BE158" s="123"/>
      <c r="BF158" s="122"/>
      <c r="BG158" s="120"/>
      <c r="BH158" s="120"/>
      <c r="BI158" s="121"/>
      <c r="BJ158" s="123"/>
      <c r="BK158" s="122"/>
      <c r="BL158" s="120"/>
      <c r="BM158" s="120"/>
      <c r="BN158" s="121"/>
      <c r="BO158" s="123"/>
      <c r="BP158" s="122"/>
      <c r="BQ158" s="120"/>
      <c r="BR158" s="120"/>
      <c r="BS158" s="121"/>
      <c r="BT158" s="123"/>
      <c r="BU158" s="122"/>
      <c r="BV158" s="120"/>
      <c r="BW158" s="120"/>
      <c r="BX158" s="121"/>
      <c r="BY158" s="123"/>
      <c r="BZ158" s="122"/>
      <c r="CA158" s="120"/>
      <c r="CB158" s="120"/>
      <c r="CC158" s="121"/>
      <c r="CD158" s="123"/>
      <c r="CE158" s="122"/>
      <c r="CF158" s="120"/>
      <c r="CG158" s="120"/>
      <c r="CH158" s="121"/>
      <c r="CI158" s="123"/>
      <c r="CJ158" s="122"/>
      <c r="CK158" s="120"/>
      <c r="CL158" s="120"/>
      <c r="CM158" s="121"/>
      <c r="CN158" s="123"/>
      <c r="CO158" s="122"/>
      <c r="CP158" s="120"/>
      <c r="CQ158" s="120"/>
      <c r="CR158" s="121"/>
      <c r="CS158" s="123"/>
      <c r="CT158" s="122"/>
      <c r="CU158" s="120"/>
      <c r="CV158" s="120"/>
      <c r="CW158" s="121"/>
      <c r="CX158" s="123"/>
      <c r="CY158" s="122"/>
      <c r="CZ158" s="120"/>
      <c r="DA158" s="120"/>
      <c r="DB158" s="121"/>
      <c r="DC158" s="123"/>
      <c r="DD158" s="122"/>
      <c r="DE158" s="120"/>
      <c r="DF158" s="120"/>
      <c r="DG158" s="121"/>
      <c r="DH158" s="123"/>
      <c r="DI158" s="122"/>
      <c r="DJ158" s="120"/>
      <c r="DK158" s="120"/>
      <c r="DL158" s="121"/>
      <c r="DM158" s="123"/>
      <c r="DN158" s="122"/>
      <c r="DO158" s="120"/>
      <c r="DP158" s="120"/>
      <c r="DQ158" s="121"/>
      <c r="DR158" s="123"/>
      <c r="DS158" s="122"/>
      <c r="DT158" s="115">
        <f t="shared" si="2"/>
        <v>0</v>
      </c>
    </row>
    <row r="159" spans="1:124">
      <c r="A159" s="36" t="str">
        <f>IF(Brukerregistrering!C157="","",Brukerregistrering!C157)</f>
        <v/>
      </c>
      <c r="B159" s="22" t="str">
        <f>IF(Brukerregistrering!F157="","",Brukerregistrering!F157)</f>
        <v/>
      </c>
      <c r="C159" s="23" t="str">
        <f>IF(Brukerregistrering!H157="","",Brukerregistrering!H157)</f>
        <v/>
      </c>
      <c r="D159" s="120" t="str">
        <f>IF(Målinger!K159="","",(Målinger!K159-Målinger!$E159)*'Kostnader lønn, utstyr osv.'!$S$25*(-1))</f>
        <v/>
      </c>
      <c r="E159" s="120" t="str">
        <f>IF(AND(Målinger!L159="",Målinger!O159=""),"",(Målinger!L159+Målinger!O159-Målinger!F159)*'Kostnader lønn, utstyr osv.'!$S$20/60*(-1)*Målinger!$F$3)</f>
        <v/>
      </c>
      <c r="F159" s="121" t="str">
        <f>IF(Målinger!K159="","",('kjøring-støtteark'!E162-'kjøring-støtteark'!D162)*'Kostnader lønn, utstyr osv.'!$S$20/60*(-1)*Målinger!$F$3)</f>
        <v/>
      </c>
      <c r="G159" s="123" t="str">
        <f>IF(Målinger!N159="","",(Målinger!N159-Målinger!H159)*'Kostnader lønn, utstyr osv.'!$S$39*Målinger!$F$3*(-1))</f>
        <v/>
      </c>
      <c r="H159" s="122" t="str">
        <f>IF(Målinger!M159="","",(Målinger!M159-Målinger!G159)*'Kostnader lønn, utstyr osv.'!$S$34*(-1)*Målinger!$F$3)</f>
        <v/>
      </c>
      <c r="I159" s="120" t="str">
        <f>IF(Målinger!V159="","",(Målinger!V159-Målinger!$E159)*'Kostnader lønn, utstyr osv.'!$S$25*(-1))</f>
        <v/>
      </c>
      <c r="J159" s="120" t="str">
        <f>IF(AND(Målinger!W159="",Målinger!Z159=""),"",(Målinger!W159+Målinger!Z159-Målinger!F159)*'Kostnader lønn, utstyr osv.'!$S$20/60*(-1)*Målinger!$F$3)</f>
        <v/>
      </c>
      <c r="K159" s="121" t="str">
        <f>IF(Målinger!V159="","",('kjøring-støtteark'!F162-'kjøring-støtteark'!D162)*'Kostnader lønn, utstyr osv.'!$S$20/60*(-1)*Målinger!$F$3)</f>
        <v/>
      </c>
      <c r="L159" s="123" t="str">
        <f>IF(Målinger!Y159="","",(Målinger!Y159-Målinger!H159)*'Kostnader lønn, utstyr osv.'!$S$39*Målinger!$F$3*(-1))</f>
        <v/>
      </c>
      <c r="M159" s="122" t="str">
        <f>IF(Målinger!X159="","",(Målinger!X159-Målinger!G159)*'Kostnader lønn, utstyr osv.'!$S$34*(-1)*Målinger!$F$3)</f>
        <v/>
      </c>
      <c r="N159" s="120" t="str">
        <f>IF(Målinger!AG159="","",(Målinger!AG159-Målinger!$E159)*'Kostnader lønn, utstyr osv.'!$S$25*(-1))</f>
        <v/>
      </c>
      <c r="O159" s="120" t="str">
        <f>IF(AND(Målinger!AH159="",Målinger!AK159=""),"",(Målinger!AH159+Målinger!AK159-Målinger!F159)*'Kostnader lønn, utstyr osv.'!$S$20/60*(-1)*Målinger!$F$3)</f>
        <v/>
      </c>
      <c r="P159" s="121" t="str">
        <f>IF(Målinger!AG159="","",('kjøring-støtteark'!G162-'kjøring-støtteark'!D162)*'Kostnader lønn, utstyr osv.'!$S$20/60*(-1)*Målinger!$F$3)</f>
        <v/>
      </c>
      <c r="Q159" s="123" t="str">
        <f>IF(Målinger!AJ159="","",(Målinger!AJ159-Målinger!H159)*'Kostnader lønn, utstyr osv.'!$S$39*Målinger!$F$3*(-1))</f>
        <v/>
      </c>
      <c r="R159" s="122" t="str">
        <f>IF(Målinger!AI159="","",(Målinger!AI159-Målinger!G159)*'Kostnader lønn, utstyr osv.'!$S$34*(-1)*Målinger!$F$3)</f>
        <v/>
      </c>
      <c r="S159" s="120" t="str">
        <f>IF(Målinger!AR159="","",(Målinger!AR159-Målinger!$E159)*'Kostnader lønn, utstyr osv.'!$S$25*(-1))</f>
        <v/>
      </c>
      <c r="T159" s="120" t="str">
        <f>IF(AND(Målinger!AS159="",Målinger!AV159=""),"",(Målinger!AS159+Målinger!AV159-Målinger!F159)*'Kostnader lønn, utstyr osv.'!$S$20/60*(-1)*Målinger!$F$3)</f>
        <v/>
      </c>
      <c r="U159" s="121" t="str">
        <f>IF(Målinger!AR159="","",('kjøring-støtteark'!H162-'kjøring-støtteark'!D162)*'Kostnader lønn, utstyr osv.'!$S$20/60*(-1)*Målinger!$F$3)</f>
        <v/>
      </c>
      <c r="V159" s="123" t="str">
        <f>IF(Målinger!AU159="","",(Målinger!AU159-Målinger!H159)*'Kostnader lønn, utstyr osv.'!$S$39*Målinger!$F$3*(-1))</f>
        <v/>
      </c>
      <c r="W159" s="122" t="str">
        <f>IF(Målinger!AT159="","",(Målinger!AT159-Målinger!G159)*'Kostnader lønn, utstyr osv.'!$S$34*(-1)*Målinger!$F$3)</f>
        <v/>
      </c>
      <c r="X159" s="120"/>
      <c r="Y159" s="120"/>
      <c r="Z159" s="121"/>
      <c r="AA159" s="123"/>
      <c r="AB159" s="122"/>
      <c r="AC159" s="120"/>
      <c r="AD159" s="120"/>
      <c r="AE159" s="121"/>
      <c r="AF159" s="123"/>
      <c r="AG159" s="122"/>
      <c r="AH159" s="120"/>
      <c r="AI159" s="120"/>
      <c r="AJ159" s="121"/>
      <c r="AK159" s="123"/>
      <c r="AL159" s="122"/>
      <c r="AM159" s="120"/>
      <c r="AN159" s="120"/>
      <c r="AO159" s="121"/>
      <c r="AP159" s="123"/>
      <c r="AQ159" s="122"/>
      <c r="AR159" s="120"/>
      <c r="AS159" s="120"/>
      <c r="AT159" s="121"/>
      <c r="AU159" s="123"/>
      <c r="AV159" s="122"/>
      <c r="AW159" s="120"/>
      <c r="AX159" s="120"/>
      <c r="AY159" s="121"/>
      <c r="AZ159" s="123"/>
      <c r="BA159" s="122"/>
      <c r="BB159" s="120"/>
      <c r="BC159" s="120"/>
      <c r="BD159" s="121"/>
      <c r="BE159" s="123"/>
      <c r="BF159" s="122"/>
      <c r="BG159" s="120"/>
      <c r="BH159" s="120"/>
      <c r="BI159" s="121"/>
      <c r="BJ159" s="123"/>
      <c r="BK159" s="122"/>
      <c r="BL159" s="120"/>
      <c r="BM159" s="120"/>
      <c r="BN159" s="121"/>
      <c r="BO159" s="123"/>
      <c r="BP159" s="122"/>
      <c r="BQ159" s="120"/>
      <c r="BR159" s="120"/>
      <c r="BS159" s="121"/>
      <c r="BT159" s="123"/>
      <c r="BU159" s="122"/>
      <c r="BV159" s="120"/>
      <c r="BW159" s="120"/>
      <c r="BX159" s="121"/>
      <c r="BY159" s="123"/>
      <c r="BZ159" s="122"/>
      <c r="CA159" s="120"/>
      <c r="CB159" s="120"/>
      <c r="CC159" s="121"/>
      <c r="CD159" s="123"/>
      <c r="CE159" s="122"/>
      <c r="CF159" s="120"/>
      <c r="CG159" s="120"/>
      <c r="CH159" s="121"/>
      <c r="CI159" s="123"/>
      <c r="CJ159" s="122"/>
      <c r="CK159" s="120"/>
      <c r="CL159" s="120"/>
      <c r="CM159" s="121"/>
      <c r="CN159" s="123"/>
      <c r="CO159" s="122"/>
      <c r="CP159" s="120"/>
      <c r="CQ159" s="120"/>
      <c r="CR159" s="121"/>
      <c r="CS159" s="123"/>
      <c r="CT159" s="122"/>
      <c r="CU159" s="120"/>
      <c r="CV159" s="120"/>
      <c r="CW159" s="121"/>
      <c r="CX159" s="123"/>
      <c r="CY159" s="122"/>
      <c r="CZ159" s="120"/>
      <c r="DA159" s="120"/>
      <c r="DB159" s="121"/>
      <c r="DC159" s="123"/>
      <c r="DD159" s="122"/>
      <c r="DE159" s="120"/>
      <c r="DF159" s="120"/>
      <c r="DG159" s="121"/>
      <c r="DH159" s="123"/>
      <c r="DI159" s="122"/>
      <c r="DJ159" s="120"/>
      <c r="DK159" s="120"/>
      <c r="DL159" s="121"/>
      <c r="DM159" s="123"/>
      <c r="DN159" s="122"/>
      <c r="DO159" s="120"/>
      <c r="DP159" s="120"/>
      <c r="DQ159" s="121"/>
      <c r="DR159" s="123"/>
      <c r="DS159" s="122"/>
      <c r="DT159" s="115">
        <f t="shared" si="2"/>
        <v>0</v>
      </c>
    </row>
    <row r="160" spans="1:124">
      <c r="A160" s="36" t="str">
        <f>IF(Brukerregistrering!C158="","",Brukerregistrering!C158)</f>
        <v/>
      </c>
      <c r="B160" s="22" t="str">
        <f>IF(Brukerregistrering!F158="","",Brukerregistrering!F158)</f>
        <v/>
      </c>
      <c r="C160" s="23" t="str">
        <f>IF(Brukerregistrering!H158="","",Brukerregistrering!H158)</f>
        <v/>
      </c>
      <c r="D160" s="120" t="str">
        <f>IF(Målinger!K160="","",(Målinger!K160-Målinger!$E160)*'Kostnader lønn, utstyr osv.'!$S$25*(-1))</f>
        <v/>
      </c>
      <c r="E160" s="120" t="str">
        <f>IF(AND(Målinger!L160="",Målinger!O160=""),"",(Målinger!L160+Målinger!O160-Målinger!F160)*'Kostnader lønn, utstyr osv.'!$S$20/60*(-1)*Målinger!$F$3)</f>
        <v/>
      </c>
      <c r="F160" s="121" t="str">
        <f>IF(Målinger!K160="","",('kjøring-støtteark'!E163-'kjøring-støtteark'!D163)*'Kostnader lønn, utstyr osv.'!$S$20/60*(-1)*Målinger!$F$3)</f>
        <v/>
      </c>
      <c r="G160" s="123" t="str">
        <f>IF(Målinger!N160="","",(Målinger!N160-Målinger!H160)*'Kostnader lønn, utstyr osv.'!$S$39*Målinger!$F$3*(-1))</f>
        <v/>
      </c>
      <c r="H160" s="122" t="str">
        <f>IF(Målinger!M160="","",(Målinger!M160-Målinger!G160)*'Kostnader lønn, utstyr osv.'!$S$34*(-1)*Målinger!$F$3)</f>
        <v/>
      </c>
      <c r="I160" s="120" t="str">
        <f>IF(Målinger!V160="","",(Målinger!V160-Målinger!$E160)*'Kostnader lønn, utstyr osv.'!$S$25*(-1))</f>
        <v/>
      </c>
      <c r="J160" s="120" t="str">
        <f>IF(AND(Målinger!W160="",Målinger!Z160=""),"",(Målinger!W160+Målinger!Z160-Målinger!F160)*'Kostnader lønn, utstyr osv.'!$S$20/60*(-1)*Målinger!$F$3)</f>
        <v/>
      </c>
      <c r="K160" s="121" t="str">
        <f>IF(Målinger!V160="","",('kjøring-støtteark'!F163-'kjøring-støtteark'!D163)*'Kostnader lønn, utstyr osv.'!$S$20/60*(-1)*Målinger!$F$3)</f>
        <v/>
      </c>
      <c r="L160" s="123" t="str">
        <f>IF(Målinger!Y160="","",(Målinger!Y160-Målinger!H160)*'Kostnader lønn, utstyr osv.'!$S$39*Målinger!$F$3*(-1))</f>
        <v/>
      </c>
      <c r="M160" s="122" t="str">
        <f>IF(Målinger!X160="","",(Målinger!X160-Målinger!G160)*'Kostnader lønn, utstyr osv.'!$S$34*(-1)*Målinger!$F$3)</f>
        <v/>
      </c>
      <c r="N160" s="120" t="str">
        <f>IF(Målinger!AG160="","",(Målinger!AG160-Målinger!$E160)*'Kostnader lønn, utstyr osv.'!$S$25*(-1))</f>
        <v/>
      </c>
      <c r="O160" s="120" t="str">
        <f>IF(AND(Målinger!AH160="",Målinger!AK160=""),"",(Målinger!AH160+Målinger!AK160-Målinger!F160)*'Kostnader lønn, utstyr osv.'!$S$20/60*(-1)*Målinger!$F$3)</f>
        <v/>
      </c>
      <c r="P160" s="121" t="str">
        <f>IF(Målinger!AG160="","",('kjøring-støtteark'!G163-'kjøring-støtteark'!D163)*'Kostnader lønn, utstyr osv.'!$S$20/60*(-1)*Målinger!$F$3)</f>
        <v/>
      </c>
      <c r="Q160" s="123" t="str">
        <f>IF(Målinger!AJ160="","",(Målinger!AJ160-Målinger!H160)*'Kostnader lønn, utstyr osv.'!$S$39*Målinger!$F$3*(-1))</f>
        <v/>
      </c>
      <c r="R160" s="122" t="str">
        <f>IF(Målinger!AI160="","",(Målinger!AI160-Målinger!G160)*'Kostnader lønn, utstyr osv.'!$S$34*(-1)*Målinger!$F$3)</f>
        <v/>
      </c>
      <c r="S160" s="120" t="str">
        <f>IF(Målinger!AR160="","",(Målinger!AR160-Målinger!$E160)*'Kostnader lønn, utstyr osv.'!$S$25*(-1))</f>
        <v/>
      </c>
      <c r="T160" s="120" t="str">
        <f>IF(AND(Målinger!AS160="",Målinger!AV160=""),"",(Målinger!AS160+Målinger!AV160-Målinger!F160)*'Kostnader lønn, utstyr osv.'!$S$20/60*(-1)*Målinger!$F$3)</f>
        <v/>
      </c>
      <c r="U160" s="121" t="str">
        <f>IF(Målinger!AR160="","",('kjøring-støtteark'!H163-'kjøring-støtteark'!D163)*'Kostnader lønn, utstyr osv.'!$S$20/60*(-1)*Målinger!$F$3)</f>
        <v/>
      </c>
      <c r="V160" s="123" t="str">
        <f>IF(Målinger!AU160="","",(Målinger!AU160-Målinger!H160)*'Kostnader lønn, utstyr osv.'!$S$39*Målinger!$F$3*(-1))</f>
        <v/>
      </c>
      <c r="W160" s="122" t="str">
        <f>IF(Målinger!AT160="","",(Målinger!AT160-Målinger!G160)*'Kostnader lønn, utstyr osv.'!$S$34*(-1)*Målinger!$F$3)</f>
        <v/>
      </c>
      <c r="X160" s="120"/>
      <c r="Y160" s="120"/>
      <c r="Z160" s="121"/>
      <c r="AA160" s="123"/>
      <c r="AB160" s="122"/>
      <c r="AC160" s="120"/>
      <c r="AD160" s="120"/>
      <c r="AE160" s="121"/>
      <c r="AF160" s="123"/>
      <c r="AG160" s="122"/>
      <c r="AH160" s="120"/>
      <c r="AI160" s="120"/>
      <c r="AJ160" s="121"/>
      <c r="AK160" s="123"/>
      <c r="AL160" s="122"/>
      <c r="AM160" s="120"/>
      <c r="AN160" s="120"/>
      <c r="AO160" s="121"/>
      <c r="AP160" s="123"/>
      <c r="AQ160" s="122"/>
      <c r="AR160" s="120"/>
      <c r="AS160" s="120"/>
      <c r="AT160" s="121"/>
      <c r="AU160" s="123"/>
      <c r="AV160" s="122"/>
      <c r="AW160" s="120"/>
      <c r="AX160" s="120"/>
      <c r="AY160" s="121"/>
      <c r="AZ160" s="123"/>
      <c r="BA160" s="122"/>
      <c r="BB160" s="120"/>
      <c r="BC160" s="120"/>
      <c r="BD160" s="121"/>
      <c r="BE160" s="123"/>
      <c r="BF160" s="122"/>
      <c r="BG160" s="120"/>
      <c r="BH160" s="120"/>
      <c r="BI160" s="121"/>
      <c r="BJ160" s="123"/>
      <c r="BK160" s="122"/>
      <c r="BL160" s="120"/>
      <c r="BM160" s="120"/>
      <c r="BN160" s="121"/>
      <c r="BO160" s="123"/>
      <c r="BP160" s="122"/>
      <c r="BQ160" s="120"/>
      <c r="BR160" s="120"/>
      <c r="BS160" s="121"/>
      <c r="BT160" s="123"/>
      <c r="BU160" s="122"/>
      <c r="BV160" s="120"/>
      <c r="BW160" s="120"/>
      <c r="BX160" s="121"/>
      <c r="BY160" s="123"/>
      <c r="BZ160" s="122"/>
      <c r="CA160" s="120"/>
      <c r="CB160" s="120"/>
      <c r="CC160" s="121"/>
      <c r="CD160" s="123"/>
      <c r="CE160" s="122"/>
      <c r="CF160" s="120"/>
      <c r="CG160" s="120"/>
      <c r="CH160" s="121"/>
      <c r="CI160" s="123"/>
      <c r="CJ160" s="122"/>
      <c r="CK160" s="120"/>
      <c r="CL160" s="120"/>
      <c r="CM160" s="121"/>
      <c r="CN160" s="123"/>
      <c r="CO160" s="122"/>
      <c r="CP160" s="120"/>
      <c r="CQ160" s="120"/>
      <c r="CR160" s="121"/>
      <c r="CS160" s="123"/>
      <c r="CT160" s="122"/>
      <c r="CU160" s="120"/>
      <c r="CV160" s="120"/>
      <c r="CW160" s="121"/>
      <c r="CX160" s="123"/>
      <c r="CY160" s="122"/>
      <c r="CZ160" s="120"/>
      <c r="DA160" s="120"/>
      <c r="DB160" s="121"/>
      <c r="DC160" s="123"/>
      <c r="DD160" s="122"/>
      <c r="DE160" s="120"/>
      <c r="DF160" s="120"/>
      <c r="DG160" s="121"/>
      <c r="DH160" s="123"/>
      <c r="DI160" s="122"/>
      <c r="DJ160" s="120"/>
      <c r="DK160" s="120"/>
      <c r="DL160" s="121"/>
      <c r="DM160" s="123"/>
      <c r="DN160" s="122"/>
      <c r="DO160" s="120"/>
      <c r="DP160" s="120"/>
      <c r="DQ160" s="121"/>
      <c r="DR160" s="123"/>
      <c r="DS160" s="122"/>
      <c r="DT160" s="115">
        <f t="shared" si="2"/>
        <v>0</v>
      </c>
    </row>
    <row r="161" spans="1:124">
      <c r="A161" s="36" t="str">
        <f>IF(Brukerregistrering!C159="","",Brukerregistrering!C159)</f>
        <v/>
      </c>
      <c r="B161" s="22" t="str">
        <f>IF(Brukerregistrering!F159="","",Brukerregistrering!F159)</f>
        <v/>
      </c>
      <c r="C161" s="23" t="str">
        <f>IF(Brukerregistrering!H159="","",Brukerregistrering!H159)</f>
        <v/>
      </c>
      <c r="D161" s="120" t="str">
        <f>IF(Målinger!K161="","",(Målinger!K161-Målinger!$E161)*'Kostnader lønn, utstyr osv.'!$S$25*(-1))</f>
        <v/>
      </c>
      <c r="E161" s="120" t="str">
        <f>IF(AND(Målinger!L161="",Målinger!O161=""),"",(Målinger!L161+Målinger!O161-Målinger!F161)*'Kostnader lønn, utstyr osv.'!$S$20/60*(-1)*Målinger!$F$3)</f>
        <v/>
      </c>
      <c r="F161" s="121" t="str">
        <f>IF(Målinger!K161="","",('kjøring-støtteark'!E164-'kjøring-støtteark'!D164)*'Kostnader lønn, utstyr osv.'!$S$20/60*(-1)*Målinger!$F$3)</f>
        <v/>
      </c>
      <c r="G161" s="123" t="str">
        <f>IF(Målinger!N161="","",(Målinger!N161-Målinger!H161)*'Kostnader lønn, utstyr osv.'!$S$39*Målinger!$F$3*(-1))</f>
        <v/>
      </c>
      <c r="H161" s="122" t="str">
        <f>IF(Målinger!M161="","",(Målinger!M161-Målinger!G161)*'Kostnader lønn, utstyr osv.'!$S$34*(-1)*Målinger!$F$3)</f>
        <v/>
      </c>
      <c r="I161" s="120" t="str">
        <f>IF(Målinger!V161="","",(Målinger!V161-Målinger!$E161)*'Kostnader lønn, utstyr osv.'!$S$25*(-1))</f>
        <v/>
      </c>
      <c r="J161" s="120" t="str">
        <f>IF(AND(Målinger!W161="",Målinger!Z161=""),"",(Målinger!W161+Målinger!Z161-Målinger!F161)*'Kostnader lønn, utstyr osv.'!$S$20/60*(-1)*Målinger!$F$3)</f>
        <v/>
      </c>
      <c r="K161" s="121" t="str">
        <f>IF(Målinger!V161="","",('kjøring-støtteark'!F164-'kjøring-støtteark'!D164)*'Kostnader lønn, utstyr osv.'!$S$20/60*(-1)*Målinger!$F$3)</f>
        <v/>
      </c>
      <c r="L161" s="123" t="str">
        <f>IF(Målinger!Y161="","",(Målinger!Y161-Målinger!H161)*'Kostnader lønn, utstyr osv.'!$S$39*Målinger!$F$3*(-1))</f>
        <v/>
      </c>
      <c r="M161" s="122" t="str">
        <f>IF(Målinger!X161="","",(Målinger!X161-Målinger!G161)*'Kostnader lønn, utstyr osv.'!$S$34*(-1)*Målinger!$F$3)</f>
        <v/>
      </c>
      <c r="N161" s="120" t="str">
        <f>IF(Målinger!AG161="","",(Målinger!AG161-Målinger!$E161)*'Kostnader lønn, utstyr osv.'!$S$25*(-1))</f>
        <v/>
      </c>
      <c r="O161" s="120" t="str">
        <f>IF(AND(Målinger!AH161="",Målinger!AK161=""),"",(Målinger!AH161+Målinger!AK161-Målinger!F161)*'Kostnader lønn, utstyr osv.'!$S$20/60*(-1)*Målinger!$F$3)</f>
        <v/>
      </c>
      <c r="P161" s="121" t="str">
        <f>IF(Målinger!AG161="","",('kjøring-støtteark'!G164-'kjøring-støtteark'!D164)*'Kostnader lønn, utstyr osv.'!$S$20/60*(-1)*Målinger!$F$3)</f>
        <v/>
      </c>
      <c r="Q161" s="123" t="str">
        <f>IF(Målinger!AJ161="","",(Målinger!AJ161-Målinger!H161)*'Kostnader lønn, utstyr osv.'!$S$39*Målinger!$F$3*(-1))</f>
        <v/>
      </c>
      <c r="R161" s="122" t="str">
        <f>IF(Målinger!AI161="","",(Målinger!AI161-Målinger!G161)*'Kostnader lønn, utstyr osv.'!$S$34*(-1)*Målinger!$F$3)</f>
        <v/>
      </c>
      <c r="S161" s="120" t="str">
        <f>IF(Målinger!AR161="","",(Målinger!AR161-Målinger!$E161)*'Kostnader lønn, utstyr osv.'!$S$25*(-1))</f>
        <v/>
      </c>
      <c r="T161" s="120" t="str">
        <f>IF(AND(Målinger!AS161="",Målinger!AV161=""),"",(Målinger!AS161+Målinger!AV161-Målinger!F161)*'Kostnader lønn, utstyr osv.'!$S$20/60*(-1)*Målinger!$F$3)</f>
        <v/>
      </c>
      <c r="U161" s="121" t="str">
        <f>IF(Målinger!AR161="","",('kjøring-støtteark'!H164-'kjøring-støtteark'!D164)*'Kostnader lønn, utstyr osv.'!$S$20/60*(-1)*Målinger!$F$3)</f>
        <v/>
      </c>
      <c r="V161" s="123" t="str">
        <f>IF(Målinger!AU161="","",(Målinger!AU161-Målinger!H161)*'Kostnader lønn, utstyr osv.'!$S$39*Målinger!$F$3*(-1))</f>
        <v/>
      </c>
      <c r="W161" s="122" t="str">
        <f>IF(Målinger!AT161="","",(Målinger!AT161-Målinger!G161)*'Kostnader lønn, utstyr osv.'!$S$34*(-1)*Målinger!$F$3)</f>
        <v/>
      </c>
      <c r="X161" s="120"/>
      <c r="Y161" s="120"/>
      <c r="Z161" s="121"/>
      <c r="AA161" s="123"/>
      <c r="AB161" s="122"/>
      <c r="AC161" s="120"/>
      <c r="AD161" s="120"/>
      <c r="AE161" s="121"/>
      <c r="AF161" s="123"/>
      <c r="AG161" s="122"/>
      <c r="AH161" s="120"/>
      <c r="AI161" s="120"/>
      <c r="AJ161" s="121"/>
      <c r="AK161" s="123"/>
      <c r="AL161" s="122"/>
      <c r="AM161" s="120"/>
      <c r="AN161" s="120"/>
      <c r="AO161" s="121"/>
      <c r="AP161" s="123"/>
      <c r="AQ161" s="122"/>
      <c r="AR161" s="120"/>
      <c r="AS161" s="120"/>
      <c r="AT161" s="121"/>
      <c r="AU161" s="123"/>
      <c r="AV161" s="122"/>
      <c r="AW161" s="120"/>
      <c r="AX161" s="120"/>
      <c r="AY161" s="121"/>
      <c r="AZ161" s="123"/>
      <c r="BA161" s="122"/>
      <c r="BB161" s="120"/>
      <c r="BC161" s="120"/>
      <c r="BD161" s="121"/>
      <c r="BE161" s="123"/>
      <c r="BF161" s="122"/>
      <c r="BG161" s="120"/>
      <c r="BH161" s="120"/>
      <c r="BI161" s="121"/>
      <c r="BJ161" s="123"/>
      <c r="BK161" s="122"/>
      <c r="BL161" s="120"/>
      <c r="BM161" s="120"/>
      <c r="BN161" s="121"/>
      <c r="BO161" s="123"/>
      <c r="BP161" s="122"/>
      <c r="BQ161" s="120"/>
      <c r="BR161" s="120"/>
      <c r="BS161" s="121"/>
      <c r="BT161" s="123"/>
      <c r="BU161" s="122"/>
      <c r="BV161" s="120"/>
      <c r="BW161" s="120"/>
      <c r="BX161" s="121"/>
      <c r="BY161" s="123"/>
      <c r="BZ161" s="122"/>
      <c r="CA161" s="120"/>
      <c r="CB161" s="120"/>
      <c r="CC161" s="121"/>
      <c r="CD161" s="123"/>
      <c r="CE161" s="122"/>
      <c r="CF161" s="120"/>
      <c r="CG161" s="120"/>
      <c r="CH161" s="121"/>
      <c r="CI161" s="123"/>
      <c r="CJ161" s="122"/>
      <c r="CK161" s="120"/>
      <c r="CL161" s="120"/>
      <c r="CM161" s="121"/>
      <c r="CN161" s="123"/>
      <c r="CO161" s="122"/>
      <c r="CP161" s="120"/>
      <c r="CQ161" s="120"/>
      <c r="CR161" s="121"/>
      <c r="CS161" s="123"/>
      <c r="CT161" s="122"/>
      <c r="CU161" s="120"/>
      <c r="CV161" s="120"/>
      <c r="CW161" s="121"/>
      <c r="CX161" s="123"/>
      <c r="CY161" s="122"/>
      <c r="CZ161" s="120"/>
      <c r="DA161" s="120"/>
      <c r="DB161" s="121"/>
      <c r="DC161" s="123"/>
      <c r="DD161" s="122"/>
      <c r="DE161" s="120"/>
      <c r="DF161" s="120"/>
      <c r="DG161" s="121"/>
      <c r="DH161" s="123"/>
      <c r="DI161" s="122"/>
      <c r="DJ161" s="120"/>
      <c r="DK161" s="120"/>
      <c r="DL161" s="121"/>
      <c r="DM161" s="123"/>
      <c r="DN161" s="122"/>
      <c r="DO161" s="120"/>
      <c r="DP161" s="120"/>
      <c r="DQ161" s="121"/>
      <c r="DR161" s="123"/>
      <c r="DS161" s="122"/>
      <c r="DT161" s="115">
        <f t="shared" si="2"/>
        <v>0</v>
      </c>
    </row>
    <row r="162" spans="1:124">
      <c r="A162" s="36" t="str">
        <f>IF(Brukerregistrering!C160="","",Brukerregistrering!C160)</f>
        <v/>
      </c>
      <c r="B162" s="22" t="str">
        <f>IF(Brukerregistrering!F160="","",Brukerregistrering!F160)</f>
        <v/>
      </c>
      <c r="C162" s="23" t="str">
        <f>IF(Brukerregistrering!H160="","",Brukerregistrering!H160)</f>
        <v/>
      </c>
      <c r="D162" s="120" t="str">
        <f>IF(Målinger!K162="","",(Målinger!K162-Målinger!$E162)*'Kostnader lønn, utstyr osv.'!$S$25*(-1))</f>
        <v/>
      </c>
      <c r="E162" s="120" t="str">
        <f>IF(AND(Målinger!L162="",Målinger!O162=""),"",(Målinger!L162+Målinger!O162-Målinger!F162)*'Kostnader lønn, utstyr osv.'!$S$20/60*(-1)*Målinger!$F$3)</f>
        <v/>
      </c>
      <c r="F162" s="121" t="str">
        <f>IF(Målinger!K162="","",('kjøring-støtteark'!E165-'kjøring-støtteark'!D165)*'Kostnader lønn, utstyr osv.'!$S$20/60*(-1)*Målinger!$F$3)</f>
        <v/>
      </c>
      <c r="G162" s="123" t="str">
        <f>IF(Målinger!N162="","",(Målinger!N162-Målinger!H162)*'Kostnader lønn, utstyr osv.'!$S$39*Målinger!$F$3*(-1))</f>
        <v/>
      </c>
      <c r="H162" s="122" t="str">
        <f>IF(Målinger!M162="","",(Målinger!M162-Målinger!G162)*'Kostnader lønn, utstyr osv.'!$S$34*(-1)*Målinger!$F$3)</f>
        <v/>
      </c>
      <c r="I162" s="120" t="str">
        <f>IF(Målinger!V162="","",(Målinger!V162-Målinger!$E162)*'Kostnader lønn, utstyr osv.'!$S$25*(-1))</f>
        <v/>
      </c>
      <c r="J162" s="120" t="str">
        <f>IF(AND(Målinger!W162="",Målinger!Z162=""),"",(Målinger!W162+Målinger!Z162-Målinger!F162)*'Kostnader lønn, utstyr osv.'!$S$20/60*(-1)*Målinger!$F$3)</f>
        <v/>
      </c>
      <c r="K162" s="121" t="str">
        <f>IF(Målinger!V162="","",('kjøring-støtteark'!F165-'kjøring-støtteark'!D165)*'Kostnader lønn, utstyr osv.'!$S$20/60*(-1)*Målinger!$F$3)</f>
        <v/>
      </c>
      <c r="L162" s="123" t="str">
        <f>IF(Målinger!Y162="","",(Målinger!Y162-Målinger!H162)*'Kostnader lønn, utstyr osv.'!$S$39*Målinger!$F$3*(-1))</f>
        <v/>
      </c>
      <c r="M162" s="122" t="str">
        <f>IF(Målinger!X162="","",(Målinger!X162-Målinger!G162)*'Kostnader lønn, utstyr osv.'!$S$34*(-1)*Målinger!$F$3)</f>
        <v/>
      </c>
      <c r="N162" s="120" t="str">
        <f>IF(Målinger!AG162="","",(Målinger!AG162-Målinger!$E162)*'Kostnader lønn, utstyr osv.'!$S$25*(-1))</f>
        <v/>
      </c>
      <c r="O162" s="120" t="str">
        <f>IF(AND(Målinger!AH162="",Målinger!AK162=""),"",(Målinger!AH162+Målinger!AK162-Målinger!F162)*'Kostnader lønn, utstyr osv.'!$S$20/60*(-1)*Målinger!$F$3)</f>
        <v/>
      </c>
      <c r="P162" s="121" t="str">
        <f>IF(Målinger!AG162="","",('kjøring-støtteark'!G165-'kjøring-støtteark'!D165)*'Kostnader lønn, utstyr osv.'!$S$20/60*(-1)*Målinger!$F$3)</f>
        <v/>
      </c>
      <c r="Q162" s="123" t="str">
        <f>IF(Målinger!AJ162="","",(Målinger!AJ162-Målinger!H162)*'Kostnader lønn, utstyr osv.'!$S$39*Målinger!$F$3*(-1))</f>
        <v/>
      </c>
      <c r="R162" s="122" t="str">
        <f>IF(Målinger!AI162="","",(Målinger!AI162-Målinger!G162)*'Kostnader lønn, utstyr osv.'!$S$34*(-1)*Målinger!$F$3)</f>
        <v/>
      </c>
      <c r="S162" s="120" t="str">
        <f>IF(Målinger!AR162="","",(Målinger!AR162-Målinger!$E162)*'Kostnader lønn, utstyr osv.'!$S$25*(-1))</f>
        <v/>
      </c>
      <c r="T162" s="120" t="str">
        <f>IF(AND(Målinger!AS162="",Målinger!AV162=""),"",(Målinger!AS162+Målinger!AV162-Målinger!F162)*'Kostnader lønn, utstyr osv.'!$S$20/60*(-1)*Målinger!$F$3)</f>
        <v/>
      </c>
      <c r="U162" s="121" t="str">
        <f>IF(Målinger!AR162="","",('kjøring-støtteark'!H165-'kjøring-støtteark'!D165)*'Kostnader lønn, utstyr osv.'!$S$20/60*(-1)*Målinger!$F$3)</f>
        <v/>
      </c>
      <c r="V162" s="123" t="str">
        <f>IF(Målinger!AU162="","",(Målinger!AU162-Målinger!H162)*'Kostnader lønn, utstyr osv.'!$S$39*Målinger!$F$3*(-1))</f>
        <v/>
      </c>
      <c r="W162" s="122" t="str">
        <f>IF(Målinger!AT162="","",(Målinger!AT162-Målinger!G162)*'Kostnader lønn, utstyr osv.'!$S$34*(-1)*Målinger!$F$3)</f>
        <v/>
      </c>
      <c r="X162" s="120"/>
      <c r="Y162" s="120"/>
      <c r="Z162" s="121"/>
      <c r="AA162" s="123"/>
      <c r="AB162" s="122"/>
      <c r="AC162" s="120"/>
      <c r="AD162" s="120"/>
      <c r="AE162" s="121"/>
      <c r="AF162" s="123"/>
      <c r="AG162" s="122"/>
      <c r="AH162" s="120"/>
      <c r="AI162" s="120"/>
      <c r="AJ162" s="121"/>
      <c r="AK162" s="123"/>
      <c r="AL162" s="122"/>
      <c r="AM162" s="120"/>
      <c r="AN162" s="120"/>
      <c r="AO162" s="121"/>
      <c r="AP162" s="123"/>
      <c r="AQ162" s="122"/>
      <c r="AR162" s="120"/>
      <c r="AS162" s="120"/>
      <c r="AT162" s="121"/>
      <c r="AU162" s="123"/>
      <c r="AV162" s="122"/>
      <c r="AW162" s="120"/>
      <c r="AX162" s="120"/>
      <c r="AY162" s="121"/>
      <c r="AZ162" s="123"/>
      <c r="BA162" s="122"/>
      <c r="BB162" s="120"/>
      <c r="BC162" s="120"/>
      <c r="BD162" s="121"/>
      <c r="BE162" s="123"/>
      <c r="BF162" s="122"/>
      <c r="BG162" s="120"/>
      <c r="BH162" s="120"/>
      <c r="BI162" s="121"/>
      <c r="BJ162" s="123"/>
      <c r="BK162" s="122"/>
      <c r="BL162" s="120"/>
      <c r="BM162" s="120"/>
      <c r="BN162" s="121"/>
      <c r="BO162" s="123"/>
      <c r="BP162" s="122"/>
      <c r="BQ162" s="120"/>
      <c r="BR162" s="120"/>
      <c r="BS162" s="121"/>
      <c r="BT162" s="123"/>
      <c r="BU162" s="122"/>
      <c r="BV162" s="120"/>
      <c r="BW162" s="120"/>
      <c r="BX162" s="121"/>
      <c r="BY162" s="123"/>
      <c r="BZ162" s="122"/>
      <c r="CA162" s="120"/>
      <c r="CB162" s="120"/>
      <c r="CC162" s="121"/>
      <c r="CD162" s="123"/>
      <c r="CE162" s="122"/>
      <c r="CF162" s="120"/>
      <c r="CG162" s="120"/>
      <c r="CH162" s="121"/>
      <c r="CI162" s="123"/>
      <c r="CJ162" s="122"/>
      <c r="CK162" s="120"/>
      <c r="CL162" s="120"/>
      <c r="CM162" s="121"/>
      <c r="CN162" s="123"/>
      <c r="CO162" s="122"/>
      <c r="CP162" s="120"/>
      <c r="CQ162" s="120"/>
      <c r="CR162" s="121"/>
      <c r="CS162" s="123"/>
      <c r="CT162" s="122"/>
      <c r="CU162" s="120"/>
      <c r="CV162" s="120"/>
      <c r="CW162" s="121"/>
      <c r="CX162" s="123"/>
      <c r="CY162" s="122"/>
      <c r="CZ162" s="120"/>
      <c r="DA162" s="120"/>
      <c r="DB162" s="121"/>
      <c r="DC162" s="123"/>
      <c r="DD162" s="122"/>
      <c r="DE162" s="120"/>
      <c r="DF162" s="120"/>
      <c r="DG162" s="121"/>
      <c r="DH162" s="123"/>
      <c r="DI162" s="122"/>
      <c r="DJ162" s="120"/>
      <c r="DK162" s="120"/>
      <c r="DL162" s="121"/>
      <c r="DM162" s="123"/>
      <c r="DN162" s="122"/>
      <c r="DO162" s="120"/>
      <c r="DP162" s="120"/>
      <c r="DQ162" s="121"/>
      <c r="DR162" s="123"/>
      <c r="DS162" s="122"/>
      <c r="DT162" s="115">
        <f t="shared" si="2"/>
        <v>0</v>
      </c>
    </row>
    <row r="163" spans="1:124">
      <c r="A163" s="36" t="str">
        <f>IF(Brukerregistrering!C161="","",Brukerregistrering!C161)</f>
        <v/>
      </c>
      <c r="B163" s="22" t="str">
        <f>IF(Brukerregistrering!F161="","",Brukerregistrering!F161)</f>
        <v/>
      </c>
      <c r="C163" s="23" t="str">
        <f>IF(Brukerregistrering!H161="","",Brukerregistrering!H161)</f>
        <v/>
      </c>
      <c r="D163" s="120" t="str">
        <f>IF(Målinger!K163="","",(Målinger!K163-Målinger!$E163)*'Kostnader lønn, utstyr osv.'!$S$25*(-1))</f>
        <v/>
      </c>
      <c r="E163" s="120" t="str">
        <f>IF(AND(Målinger!L163="",Målinger!O163=""),"",(Målinger!L163+Målinger!O163-Målinger!F163)*'Kostnader lønn, utstyr osv.'!$S$20/60*(-1)*Målinger!$F$3)</f>
        <v/>
      </c>
      <c r="F163" s="121" t="str">
        <f>IF(Målinger!K163="","",('kjøring-støtteark'!E166-'kjøring-støtteark'!D166)*'Kostnader lønn, utstyr osv.'!$S$20/60*(-1)*Målinger!$F$3)</f>
        <v/>
      </c>
      <c r="G163" s="123" t="str">
        <f>IF(Målinger!N163="","",(Målinger!N163-Målinger!H163)*'Kostnader lønn, utstyr osv.'!$S$39*Målinger!$F$3*(-1))</f>
        <v/>
      </c>
      <c r="H163" s="122" t="str">
        <f>IF(Målinger!M163="","",(Målinger!M163-Målinger!G163)*'Kostnader lønn, utstyr osv.'!$S$34*(-1)*Målinger!$F$3)</f>
        <v/>
      </c>
      <c r="I163" s="120" t="str">
        <f>IF(Målinger!V163="","",(Målinger!V163-Målinger!$E163)*'Kostnader lønn, utstyr osv.'!$S$25*(-1))</f>
        <v/>
      </c>
      <c r="J163" s="120" t="str">
        <f>IF(AND(Målinger!W163="",Målinger!Z163=""),"",(Målinger!W163+Målinger!Z163-Målinger!F163)*'Kostnader lønn, utstyr osv.'!$S$20/60*(-1)*Målinger!$F$3)</f>
        <v/>
      </c>
      <c r="K163" s="121" t="str">
        <f>IF(Målinger!V163="","",('kjøring-støtteark'!F166-'kjøring-støtteark'!D166)*'Kostnader lønn, utstyr osv.'!$S$20/60*(-1)*Målinger!$F$3)</f>
        <v/>
      </c>
      <c r="L163" s="123" t="str">
        <f>IF(Målinger!Y163="","",(Målinger!Y163-Målinger!H163)*'Kostnader lønn, utstyr osv.'!$S$39*Målinger!$F$3*(-1))</f>
        <v/>
      </c>
      <c r="M163" s="122" t="str">
        <f>IF(Målinger!X163="","",(Målinger!X163-Målinger!G163)*'Kostnader lønn, utstyr osv.'!$S$34*(-1)*Målinger!$F$3)</f>
        <v/>
      </c>
      <c r="N163" s="120" t="str">
        <f>IF(Målinger!AG163="","",(Målinger!AG163-Målinger!$E163)*'Kostnader lønn, utstyr osv.'!$S$25*(-1))</f>
        <v/>
      </c>
      <c r="O163" s="120" t="str">
        <f>IF(AND(Målinger!AH163="",Målinger!AK163=""),"",(Målinger!AH163+Målinger!AK163-Målinger!F163)*'Kostnader lønn, utstyr osv.'!$S$20/60*(-1)*Målinger!$F$3)</f>
        <v/>
      </c>
      <c r="P163" s="121" t="str">
        <f>IF(Målinger!AG163="","",('kjøring-støtteark'!G166-'kjøring-støtteark'!D166)*'Kostnader lønn, utstyr osv.'!$S$20/60*(-1)*Målinger!$F$3)</f>
        <v/>
      </c>
      <c r="Q163" s="123" t="str">
        <f>IF(Målinger!AJ163="","",(Målinger!AJ163-Målinger!H163)*'Kostnader lønn, utstyr osv.'!$S$39*Målinger!$F$3*(-1))</f>
        <v/>
      </c>
      <c r="R163" s="122" t="str">
        <f>IF(Målinger!AI163="","",(Målinger!AI163-Målinger!G163)*'Kostnader lønn, utstyr osv.'!$S$34*(-1)*Målinger!$F$3)</f>
        <v/>
      </c>
      <c r="S163" s="120" t="str">
        <f>IF(Målinger!AR163="","",(Målinger!AR163-Målinger!$E163)*'Kostnader lønn, utstyr osv.'!$S$25*(-1))</f>
        <v/>
      </c>
      <c r="T163" s="120" t="str">
        <f>IF(AND(Målinger!AS163="",Målinger!AV163=""),"",(Målinger!AS163+Målinger!AV163-Målinger!F163)*'Kostnader lønn, utstyr osv.'!$S$20/60*(-1)*Målinger!$F$3)</f>
        <v/>
      </c>
      <c r="U163" s="121" t="str">
        <f>IF(Målinger!AR163="","",('kjøring-støtteark'!H166-'kjøring-støtteark'!D166)*'Kostnader lønn, utstyr osv.'!$S$20/60*(-1)*Målinger!$F$3)</f>
        <v/>
      </c>
      <c r="V163" s="123" t="str">
        <f>IF(Målinger!AU163="","",(Målinger!AU163-Målinger!H163)*'Kostnader lønn, utstyr osv.'!$S$39*Målinger!$F$3*(-1))</f>
        <v/>
      </c>
      <c r="W163" s="122" t="str">
        <f>IF(Målinger!AT163="","",(Målinger!AT163-Målinger!G163)*'Kostnader lønn, utstyr osv.'!$S$34*(-1)*Målinger!$F$3)</f>
        <v/>
      </c>
      <c r="X163" s="120"/>
      <c r="Y163" s="120"/>
      <c r="Z163" s="121"/>
      <c r="AA163" s="123"/>
      <c r="AB163" s="122"/>
      <c r="AC163" s="120"/>
      <c r="AD163" s="120"/>
      <c r="AE163" s="121"/>
      <c r="AF163" s="123"/>
      <c r="AG163" s="122"/>
      <c r="AH163" s="120"/>
      <c r="AI163" s="120"/>
      <c r="AJ163" s="121"/>
      <c r="AK163" s="123"/>
      <c r="AL163" s="122"/>
      <c r="AM163" s="120"/>
      <c r="AN163" s="120"/>
      <c r="AO163" s="121"/>
      <c r="AP163" s="123"/>
      <c r="AQ163" s="122"/>
      <c r="AR163" s="120"/>
      <c r="AS163" s="120"/>
      <c r="AT163" s="121"/>
      <c r="AU163" s="123"/>
      <c r="AV163" s="122"/>
      <c r="AW163" s="120"/>
      <c r="AX163" s="120"/>
      <c r="AY163" s="121"/>
      <c r="AZ163" s="123"/>
      <c r="BA163" s="122"/>
      <c r="BB163" s="120"/>
      <c r="BC163" s="120"/>
      <c r="BD163" s="121"/>
      <c r="BE163" s="123"/>
      <c r="BF163" s="122"/>
      <c r="BG163" s="120"/>
      <c r="BH163" s="120"/>
      <c r="BI163" s="121"/>
      <c r="BJ163" s="123"/>
      <c r="BK163" s="122"/>
      <c r="BL163" s="120"/>
      <c r="BM163" s="120"/>
      <c r="BN163" s="121"/>
      <c r="BO163" s="123"/>
      <c r="BP163" s="122"/>
      <c r="BQ163" s="120"/>
      <c r="BR163" s="120"/>
      <c r="BS163" s="121"/>
      <c r="BT163" s="123"/>
      <c r="BU163" s="122"/>
      <c r="BV163" s="120"/>
      <c r="BW163" s="120"/>
      <c r="BX163" s="121"/>
      <c r="BY163" s="123"/>
      <c r="BZ163" s="122"/>
      <c r="CA163" s="120"/>
      <c r="CB163" s="120"/>
      <c r="CC163" s="121"/>
      <c r="CD163" s="123"/>
      <c r="CE163" s="122"/>
      <c r="CF163" s="120"/>
      <c r="CG163" s="120"/>
      <c r="CH163" s="121"/>
      <c r="CI163" s="123"/>
      <c r="CJ163" s="122"/>
      <c r="CK163" s="120"/>
      <c r="CL163" s="120"/>
      <c r="CM163" s="121"/>
      <c r="CN163" s="123"/>
      <c r="CO163" s="122"/>
      <c r="CP163" s="120"/>
      <c r="CQ163" s="120"/>
      <c r="CR163" s="121"/>
      <c r="CS163" s="123"/>
      <c r="CT163" s="122"/>
      <c r="CU163" s="120"/>
      <c r="CV163" s="120"/>
      <c r="CW163" s="121"/>
      <c r="CX163" s="123"/>
      <c r="CY163" s="122"/>
      <c r="CZ163" s="120"/>
      <c r="DA163" s="120"/>
      <c r="DB163" s="121"/>
      <c r="DC163" s="123"/>
      <c r="DD163" s="122"/>
      <c r="DE163" s="120"/>
      <c r="DF163" s="120"/>
      <c r="DG163" s="121"/>
      <c r="DH163" s="123"/>
      <c r="DI163" s="122"/>
      <c r="DJ163" s="120"/>
      <c r="DK163" s="120"/>
      <c r="DL163" s="121"/>
      <c r="DM163" s="123"/>
      <c r="DN163" s="122"/>
      <c r="DO163" s="120"/>
      <c r="DP163" s="120"/>
      <c r="DQ163" s="121"/>
      <c r="DR163" s="123"/>
      <c r="DS163" s="122"/>
      <c r="DT163" s="115">
        <f t="shared" si="2"/>
        <v>0</v>
      </c>
    </row>
    <row r="164" spans="1:124">
      <c r="A164" s="36" t="str">
        <f>IF(Brukerregistrering!C162="","",Brukerregistrering!C162)</f>
        <v/>
      </c>
      <c r="B164" s="22" t="str">
        <f>IF(Brukerregistrering!F162="","",Brukerregistrering!F162)</f>
        <v/>
      </c>
      <c r="C164" s="23" t="str">
        <f>IF(Brukerregistrering!H162="","",Brukerregistrering!H162)</f>
        <v/>
      </c>
      <c r="D164" s="120" t="str">
        <f>IF(Målinger!K164="","",(Målinger!K164-Målinger!$E164)*'Kostnader lønn, utstyr osv.'!$S$25*(-1))</f>
        <v/>
      </c>
      <c r="E164" s="120" t="str">
        <f>IF(AND(Målinger!L164="",Målinger!O164=""),"",(Målinger!L164+Målinger!O164-Målinger!F164)*'Kostnader lønn, utstyr osv.'!$S$20/60*(-1)*Målinger!$F$3)</f>
        <v/>
      </c>
      <c r="F164" s="121" t="str">
        <f>IF(Målinger!K164="","",('kjøring-støtteark'!E167-'kjøring-støtteark'!D167)*'Kostnader lønn, utstyr osv.'!$S$20/60*(-1)*Målinger!$F$3)</f>
        <v/>
      </c>
      <c r="G164" s="123" t="str">
        <f>IF(Målinger!N164="","",(Målinger!N164-Målinger!H164)*'Kostnader lønn, utstyr osv.'!$S$39*Målinger!$F$3*(-1))</f>
        <v/>
      </c>
      <c r="H164" s="122" t="str">
        <f>IF(Målinger!M164="","",(Målinger!M164-Målinger!G164)*'Kostnader lønn, utstyr osv.'!$S$34*(-1)*Målinger!$F$3)</f>
        <v/>
      </c>
      <c r="I164" s="120" t="str">
        <f>IF(Målinger!V164="","",(Målinger!V164-Målinger!$E164)*'Kostnader lønn, utstyr osv.'!$S$25*(-1))</f>
        <v/>
      </c>
      <c r="J164" s="120" t="str">
        <f>IF(AND(Målinger!W164="",Målinger!Z164=""),"",(Målinger!W164+Målinger!Z164-Målinger!F164)*'Kostnader lønn, utstyr osv.'!$S$20/60*(-1)*Målinger!$F$3)</f>
        <v/>
      </c>
      <c r="K164" s="121" t="str">
        <f>IF(Målinger!V164="","",('kjøring-støtteark'!F167-'kjøring-støtteark'!D167)*'Kostnader lønn, utstyr osv.'!$S$20/60*(-1)*Målinger!$F$3)</f>
        <v/>
      </c>
      <c r="L164" s="123" t="str">
        <f>IF(Målinger!Y164="","",(Målinger!Y164-Målinger!H164)*'Kostnader lønn, utstyr osv.'!$S$39*Målinger!$F$3*(-1))</f>
        <v/>
      </c>
      <c r="M164" s="122" t="str">
        <f>IF(Målinger!X164="","",(Målinger!X164-Målinger!G164)*'Kostnader lønn, utstyr osv.'!$S$34*(-1)*Målinger!$F$3)</f>
        <v/>
      </c>
      <c r="N164" s="120" t="str">
        <f>IF(Målinger!AG164="","",(Målinger!AG164-Målinger!$E164)*'Kostnader lønn, utstyr osv.'!$S$25*(-1))</f>
        <v/>
      </c>
      <c r="O164" s="120" t="str">
        <f>IF(AND(Målinger!AH164="",Målinger!AK164=""),"",(Målinger!AH164+Målinger!AK164-Målinger!F164)*'Kostnader lønn, utstyr osv.'!$S$20/60*(-1)*Målinger!$F$3)</f>
        <v/>
      </c>
      <c r="P164" s="121" t="str">
        <f>IF(Målinger!AG164="","",('kjøring-støtteark'!G167-'kjøring-støtteark'!D167)*'Kostnader lønn, utstyr osv.'!$S$20/60*(-1)*Målinger!$F$3)</f>
        <v/>
      </c>
      <c r="Q164" s="123" t="str">
        <f>IF(Målinger!AJ164="","",(Målinger!AJ164-Målinger!H164)*'Kostnader lønn, utstyr osv.'!$S$39*Målinger!$F$3*(-1))</f>
        <v/>
      </c>
      <c r="R164" s="122" t="str">
        <f>IF(Målinger!AI164="","",(Målinger!AI164-Målinger!G164)*'Kostnader lønn, utstyr osv.'!$S$34*(-1)*Målinger!$F$3)</f>
        <v/>
      </c>
      <c r="S164" s="120" t="str">
        <f>IF(Målinger!AR164="","",(Målinger!AR164-Målinger!$E164)*'Kostnader lønn, utstyr osv.'!$S$25*(-1))</f>
        <v/>
      </c>
      <c r="T164" s="120" t="str">
        <f>IF(AND(Målinger!AS164="",Målinger!AV164=""),"",(Målinger!AS164+Målinger!AV164-Målinger!F164)*'Kostnader lønn, utstyr osv.'!$S$20/60*(-1)*Målinger!$F$3)</f>
        <v/>
      </c>
      <c r="U164" s="121" t="str">
        <f>IF(Målinger!AR164="","",('kjøring-støtteark'!H167-'kjøring-støtteark'!D167)*'Kostnader lønn, utstyr osv.'!$S$20/60*(-1)*Målinger!$F$3)</f>
        <v/>
      </c>
      <c r="V164" s="123" t="str">
        <f>IF(Målinger!AU164="","",(Målinger!AU164-Målinger!H164)*'Kostnader lønn, utstyr osv.'!$S$39*Målinger!$F$3*(-1))</f>
        <v/>
      </c>
      <c r="W164" s="122" t="str">
        <f>IF(Målinger!AT164="","",(Målinger!AT164-Målinger!G164)*'Kostnader lønn, utstyr osv.'!$S$34*(-1)*Målinger!$F$3)</f>
        <v/>
      </c>
      <c r="X164" s="120"/>
      <c r="Y164" s="120"/>
      <c r="Z164" s="121"/>
      <c r="AA164" s="123"/>
      <c r="AB164" s="122"/>
      <c r="AC164" s="120"/>
      <c r="AD164" s="120"/>
      <c r="AE164" s="121"/>
      <c r="AF164" s="123"/>
      <c r="AG164" s="122"/>
      <c r="AH164" s="120"/>
      <c r="AI164" s="120"/>
      <c r="AJ164" s="121"/>
      <c r="AK164" s="123"/>
      <c r="AL164" s="122"/>
      <c r="AM164" s="120"/>
      <c r="AN164" s="120"/>
      <c r="AO164" s="121"/>
      <c r="AP164" s="123"/>
      <c r="AQ164" s="122"/>
      <c r="AR164" s="120"/>
      <c r="AS164" s="120"/>
      <c r="AT164" s="121"/>
      <c r="AU164" s="123"/>
      <c r="AV164" s="122"/>
      <c r="AW164" s="120"/>
      <c r="AX164" s="120"/>
      <c r="AY164" s="121"/>
      <c r="AZ164" s="123"/>
      <c r="BA164" s="122"/>
      <c r="BB164" s="120"/>
      <c r="BC164" s="120"/>
      <c r="BD164" s="121"/>
      <c r="BE164" s="123"/>
      <c r="BF164" s="122"/>
      <c r="BG164" s="120"/>
      <c r="BH164" s="120"/>
      <c r="BI164" s="121"/>
      <c r="BJ164" s="123"/>
      <c r="BK164" s="122"/>
      <c r="BL164" s="120"/>
      <c r="BM164" s="120"/>
      <c r="BN164" s="121"/>
      <c r="BO164" s="123"/>
      <c r="BP164" s="122"/>
      <c r="BQ164" s="120"/>
      <c r="BR164" s="120"/>
      <c r="BS164" s="121"/>
      <c r="BT164" s="123"/>
      <c r="BU164" s="122"/>
      <c r="BV164" s="120"/>
      <c r="BW164" s="120"/>
      <c r="BX164" s="121"/>
      <c r="BY164" s="123"/>
      <c r="BZ164" s="122"/>
      <c r="CA164" s="120"/>
      <c r="CB164" s="120"/>
      <c r="CC164" s="121"/>
      <c r="CD164" s="123"/>
      <c r="CE164" s="122"/>
      <c r="CF164" s="120"/>
      <c r="CG164" s="120"/>
      <c r="CH164" s="121"/>
      <c r="CI164" s="123"/>
      <c r="CJ164" s="122"/>
      <c r="CK164" s="120"/>
      <c r="CL164" s="120"/>
      <c r="CM164" s="121"/>
      <c r="CN164" s="123"/>
      <c r="CO164" s="122"/>
      <c r="CP164" s="120"/>
      <c r="CQ164" s="120"/>
      <c r="CR164" s="121"/>
      <c r="CS164" s="123"/>
      <c r="CT164" s="122"/>
      <c r="CU164" s="120"/>
      <c r="CV164" s="120"/>
      <c r="CW164" s="121"/>
      <c r="CX164" s="123"/>
      <c r="CY164" s="122"/>
      <c r="CZ164" s="120"/>
      <c r="DA164" s="120"/>
      <c r="DB164" s="121"/>
      <c r="DC164" s="123"/>
      <c r="DD164" s="122"/>
      <c r="DE164" s="120"/>
      <c r="DF164" s="120"/>
      <c r="DG164" s="121"/>
      <c r="DH164" s="123"/>
      <c r="DI164" s="122"/>
      <c r="DJ164" s="120"/>
      <c r="DK164" s="120"/>
      <c r="DL164" s="121"/>
      <c r="DM164" s="123"/>
      <c r="DN164" s="122"/>
      <c r="DO164" s="120"/>
      <c r="DP164" s="120"/>
      <c r="DQ164" s="121"/>
      <c r="DR164" s="123"/>
      <c r="DS164" s="122"/>
      <c r="DT164" s="115">
        <f t="shared" si="2"/>
        <v>0</v>
      </c>
    </row>
    <row r="165" spans="1:124">
      <c r="A165" s="36" t="str">
        <f>IF(Brukerregistrering!C163="","",Brukerregistrering!C163)</f>
        <v/>
      </c>
      <c r="B165" s="22" t="str">
        <f>IF(Brukerregistrering!F163="","",Brukerregistrering!F163)</f>
        <v/>
      </c>
      <c r="C165" s="23" t="str">
        <f>IF(Brukerregistrering!H163="","",Brukerregistrering!H163)</f>
        <v/>
      </c>
      <c r="D165" s="120" t="str">
        <f>IF(Målinger!K165="","",(Målinger!K165-Målinger!$E165)*'Kostnader lønn, utstyr osv.'!$S$25*(-1))</f>
        <v/>
      </c>
      <c r="E165" s="120" t="str">
        <f>IF(AND(Målinger!L165="",Målinger!O165=""),"",(Målinger!L165+Målinger!O165-Målinger!F165)*'Kostnader lønn, utstyr osv.'!$S$20/60*(-1)*Målinger!$F$3)</f>
        <v/>
      </c>
      <c r="F165" s="121" t="str">
        <f>IF(Målinger!K165="","",('kjøring-støtteark'!E168-'kjøring-støtteark'!D168)*'Kostnader lønn, utstyr osv.'!$S$20/60*(-1)*Målinger!$F$3)</f>
        <v/>
      </c>
      <c r="G165" s="123" t="str">
        <f>IF(Målinger!N165="","",(Målinger!N165-Målinger!H165)*'Kostnader lønn, utstyr osv.'!$S$39*Målinger!$F$3*(-1))</f>
        <v/>
      </c>
      <c r="H165" s="122" t="str">
        <f>IF(Målinger!M165="","",(Målinger!M165-Målinger!G165)*'Kostnader lønn, utstyr osv.'!$S$34*(-1)*Målinger!$F$3)</f>
        <v/>
      </c>
      <c r="I165" s="120" t="str">
        <f>IF(Målinger!V165="","",(Målinger!V165-Målinger!$E165)*'Kostnader lønn, utstyr osv.'!$S$25*(-1))</f>
        <v/>
      </c>
      <c r="J165" s="120" t="str">
        <f>IF(AND(Målinger!W165="",Målinger!Z165=""),"",(Målinger!W165+Målinger!Z165-Målinger!F165)*'Kostnader lønn, utstyr osv.'!$S$20/60*(-1)*Målinger!$F$3)</f>
        <v/>
      </c>
      <c r="K165" s="121" t="str">
        <f>IF(Målinger!V165="","",('kjøring-støtteark'!F168-'kjøring-støtteark'!D168)*'Kostnader lønn, utstyr osv.'!$S$20/60*(-1)*Målinger!$F$3)</f>
        <v/>
      </c>
      <c r="L165" s="123" t="str">
        <f>IF(Målinger!Y165="","",(Målinger!Y165-Målinger!H165)*'Kostnader lønn, utstyr osv.'!$S$39*Målinger!$F$3*(-1))</f>
        <v/>
      </c>
      <c r="M165" s="122" t="str">
        <f>IF(Målinger!X165="","",(Målinger!X165-Målinger!G165)*'Kostnader lønn, utstyr osv.'!$S$34*(-1)*Målinger!$F$3)</f>
        <v/>
      </c>
      <c r="N165" s="120" t="str">
        <f>IF(Målinger!AG165="","",(Målinger!AG165-Målinger!$E165)*'Kostnader lønn, utstyr osv.'!$S$25*(-1))</f>
        <v/>
      </c>
      <c r="O165" s="120" t="str">
        <f>IF(AND(Målinger!AH165="",Målinger!AK165=""),"",(Målinger!AH165+Målinger!AK165-Målinger!F165)*'Kostnader lønn, utstyr osv.'!$S$20/60*(-1)*Målinger!$F$3)</f>
        <v/>
      </c>
      <c r="P165" s="121" t="str">
        <f>IF(Målinger!AG165="","",('kjøring-støtteark'!G168-'kjøring-støtteark'!D168)*'Kostnader lønn, utstyr osv.'!$S$20/60*(-1)*Målinger!$F$3)</f>
        <v/>
      </c>
      <c r="Q165" s="123" t="str">
        <f>IF(Målinger!AJ165="","",(Målinger!AJ165-Målinger!H165)*'Kostnader lønn, utstyr osv.'!$S$39*Målinger!$F$3*(-1))</f>
        <v/>
      </c>
      <c r="R165" s="122" t="str">
        <f>IF(Målinger!AI165="","",(Målinger!AI165-Målinger!G165)*'Kostnader lønn, utstyr osv.'!$S$34*(-1)*Målinger!$F$3)</f>
        <v/>
      </c>
      <c r="S165" s="120" t="str">
        <f>IF(Målinger!AR165="","",(Målinger!AR165-Målinger!$E165)*'Kostnader lønn, utstyr osv.'!$S$25*(-1))</f>
        <v/>
      </c>
      <c r="T165" s="120" t="str">
        <f>IF(AND(Målinger!AS165="",Målinger!AV165=""),"",(Målinger!AS165+Målinger!AV165-Målinger!F165)*'Kostnader lønn, utstyr osv.'!$S$20/60*(-1)*Målinger!$F$3)</f>
        <v/>
      </c>
      <c r="U165" s="121" t="str">
        <f>IF(Målinger!AR165="","",('kjøring-støtteark'!H168-'kjøring-støtteark'!D168)*'Kostnader lønn, utstyr osv.'!$S$20/60*(-1)*Målinger!$F$3)</f>
        <v/>
      </c>
      <c r="V165" s="123" t="str">
        <f>IF(Målinger!AU165="","",(Målinger!AU165-Målinger!H165)*'Kostnader lønn, utstyr osv.'!$S$39*Målinger!$F$3*(-1))</f>
        <v/>
      </c>
      <c r="W165" s="122" t="str">
        <f>IF(Målinger!AT165="","",(Målinger!AT165-Målinger!G165)*'Kostnader lønn, utstyr osv.'!$S$34*(-1)*Målinger!$F$3)</f>
        <v/>
      </c>
      <c r="X165" s="120"/>
      <c r="Y165" s="120"/>
      <c r="Z165" s="121"/>
      <c r="AA165" s="123"/>
      <c r="AB165" s="122"/>
      <c r="AC165" s="120"/>
      <c r="AD165" s="120"/>
      <c r="AE165" s="121"/>
      <c r="AF165" s="123"/>
      <c r="AG165" s="122"/>
      <c r="AH165" s="120"/>
      <c r="AI165" s="120"/>
      <c r="AJ165" s="121"/>
      <c r="AK165" s="123"/>
      <c r="AL165" s="122"/>
      <c r="AM165" s="120"/>
      <c r="AN165" s="120"/>
      <c r="AO165" s="121"/>
      <c r="AP165" s="123"/>
      <c r="AQ165" s="122"/>
      <c r="AR165" s="120"/>
      <c r="AS165" s="120"/>
      <c r="AT165" s="121"/>
      <c r="AU165" s="123"/>
      <c r="AV165" s="122"/>
      <c r="AW165" s="120"/>
      <c r="AX165" s="120"/>
      <c r="AY165" s="121"/>
      <c r="AZ165" s="123"/>
      <c r="BA165" s="122"/>
      <c r="BB165" s="120"/>
      <c r="BC165" s="120"/>
      <c r="BD165" s="121"/>
      <c r="BE165" s="123"/>
      <c r="BF165" s="122"/>
      <c r="BG165" s="120"/>
      <c r="BH165" s="120"/>
      <c r="BI165" s="121"/>
      <c r="BJ165" s="123"/>
      <c r="BK165" s="122"/>
      <c r="BL165" s="120"/>
      <c r="BM165" s="120"/>
      <c r="BN165" s="121"/>
      <c r="BO165" s="123"/>
      <c r="BP165" s="122"/>
      <c r="BQ165" s="120"/>
      <c r="BR165" s="120"/>
      <c r="BS165" s="121"/>
      <c r="BT165" s="123"/>
      <c r="BU165" s="122"/>
      <c r="BV165" s="120"/>
      <c r="BW165" s="120"/>
      <c r="BX165" s="121"/>
      <c r="BY165" s="123"/>
      <c r="BZ165" s="122"/>
      <c r="CA165" s="120"/>
      <c r="CB165" s="120"/>
      <c r="CC165" s="121"/>
      <c r="CD165" s="123"/>
      <c r="CE165" s="122"/>
      <c r="CF165" s="120"/>
      <c r="CG165" s="120"/>
      <c r="CH165" s="121"/>
      <c r="CI165" s="123"/>
      <c r="CJ165" s="122"/>
      <c r="CK165" s="120"/>
      <c r="CL165" s="120"/>
      <c r="CM165" s="121"/>
      <c r="CN165" s="123"/>
      <c r="CO165" s="122"/>
      <c r="CP165" s="120"/>
      <c r="CQ165" s="120"/>
      <c r="CR165" s="121"/>
      <c r="CS165" s="123"/>
      <c r="CT165" s="122"/>
      <c r="CU165" s="120"/>
      <c r="CV165" s="120"/>
      <c r="CW165" s="121"/>
      <c r="CX165" s="123"/>
      <c r="CY165" s="122"/>
      <c r="CZ165" s="120"/>
      <c r="DA165" s="120"/>
      <c r="DB165" s="121"/>
      <c r="DC165" s="123"/>
      <c r="DD165" s="122"/>
      <c r="DE165" s="120"/>
      <c r="DF165" s="120"/>
      <c r="DG165" s="121"/>
      <c r="DH165" s="123"/>
      <c r="DI165" s="122"/>
      <c r="DJ165" s="120"/>
      <c r="DK165" s="120"/>
      <c r="DL165" s="121"/>
      <c r="DM165" s="123"/>
      <c r="DN165" s="122"/>
      <c r="DO165" s="120"/>
      <c r="DP165" s="120"/>
      <c r="DQ165" s="121"/>
      <c r="DR165" s="123"/>
      <c r="DS165" s="122"/>
      <c r="DT165" s="115">
        <f t="shared" si="2"/>
        <v>0</v>
      </c>
    </row>
    <row r="166" spans="1:124">
      <c r="A166" s="36" t="str">
        <f>IF(Brukerregistrering!C164="","",Brukerregistrering!C164)</f>
        <v/>
      </c>
      <c r="B166" s="22" t="str">
        <f>IF(Brukerregistrering!F164="","",Brukerregistrering!F164)</f>
        <v/>
      </c>
      <c r="C166" s="23" t="str">
        <f>IF(Brukerregistrering!H164="","",Brukerregistrering!H164)</f>
        <v/>
      </c>
      <c r="D166" s="120" t="str">
        <f>IF(Målinger!K166="","",(Målinger!K166-Målinger!$E166)*'Kostnader lønn, utstyr osv.'!$S$25*(-1))</f>
        <v/>
      </c>
      <c r="E166" s="120" t="str">
        <f>IF(AND(Målinger!L166="",Målinger!O166=""),"",(Målinger!L166+Målinger!O166-Målinger!F166)*'Kostnader lønn, utstyr osv.'!$S$20/60*(-1)*Målinger!$F$3)</f>
        <v/>
      </c>
      <c r="F166" s="121" t="str">
        <f>IF(Målinger!K166="","",('kjøring-støtteark'!E169-'kjøring-støtteark'!D169)*'Kostnader lønn, utstyr osv.'!$S$20/60*(-1)*Målinger!$F$3)</f>
        <v/>
      </c>
      <c r="G166" s="123" t="str">
        <f>IF(Målinger!N166="","",(Målinger!N166-Målinger!H166)*'Kostnader lønn, utstyr osv.'!$S$39*Målinger!$F$3*(-1))</f>
        <v/>
      </c>
      <c r="H166" s="122" t="str">
        <f>IF(Målinger!M166="","",(Målinger!M166-Målinger!G166)*'Kostnader lønn, utstyr osv.'!$S$34*(-1)*Målinger!$F$3)</f>
        <v/>
      </c>
      <c r="I166" s="120" t="str">
        <f>IF(Målinger!V166="","",(Målinger!V166-Målinger!$E166)*'Kostnader lønn, utstyr osv.'!$S$25*(-1))</f>
        <v/>
      </c>
      <c r="J166" s="120" t="str">
        <f>IF(AND(Målinger!W166="",Målinger!Z166=""),"",(Målinger!W166+Målinger!Z166-Målinger!F166)*'Kostnader lønn, utstyr osv.'!$S$20/60*(-1)*Målinger!$F$3)</f>
        <v/>
      </c>
      <c r="K166" s="121" t="str">
        <f>IF(Målinger!V166="","",('kjøring-støtteark'!F169-'kjøring-støtteark'!D169)*'Kostnader lønn, utstyr osv.'!$S$20/60*(-1)*Målinger!$F$3)</f>
        <v/>
      </c>
      <c r="L166" s="123" t="str">
        <f>IF(Målinger!Y166="","",(Målinger!Y166-Målinger!H166)*'Kostnader lønn, utstyr osv.'!$S$39*Målinger!$F$3*(-1))</f>
        <v/>
      </c>
      <c r="M166" s="122" t="str">
        <f>IF(Målinger!X166="","",(Målinger!X166-Målinger!G166)*'Kostnader lønn, utstyr osv.'!$S$34*(-1)*Målinger!$F$3)</f>
        <v/>
      </c>
      <c r="N166" s="120" t="str">
        <f>IF(Målinger!AG166="","",(Målinger!AG166-Målinger!$E166)*'Kostnader lønn, utstyr osv.'!$S$25*(-1))</f>
        <v/>
      </c>
      <c r="O166" s="120" t="str">
        <f>IF(AND(Målinger!AH166="",Målinger!AK166=""),"",(Målinger!AH166+Målinger!AK166-Målinger!F166)*'Kostnader lønn, utstyr osv.'!$S$20/60*(-1)*Målinger!$F$3)</f>
        <v/>
      </c>
      <c r="P166" s="121" t="str">
        <f>IF(Målinger!AG166="","",('kjøring-støtteark'!G169-'kjøring-støtteark'!D169)*'Kostnader lønn, utstyr osv.'!$S$20/60*(-1)*Målinger!$F$3)</f>
        <v/>
      </c>
      <c r="Q166" s="123" t="str">
        <f>IF(Målinger!AJ166="","",(Målinger!AJ166-Målinger!H166)*'Kostnader lønn, utstyr osv.'!$S$39*Målinger!$F$3*(-1))</f>
        <v/>
      </c>
      <c r="R166" s="122" t="str">
        <f>IF(Målinger!AI166="","",(Målinger!AI166-Målinger!G166)*'Kostnader lønn, utstyr osv.'!$S$34*(-1)*Målinger!$F$3)</f>
        <v/>
      </c>
      <c r="S166" s="120" t="str">
        <f>IF(Målinger!AR166="","",(Målinger!AR166-Målinger!$E166)*'Kostnader lønn, utstyr osv.'!$S$25*(-1))</f>
        <v/>
      </c>
      <c r="T166" s="120" t="str">
        <f>IF(AND(Målinger!AS166="",Målinger!AV166=""),"",(Målinger!AS166+Målinger!AV166-Målinger!F166)*'Kostnader lønn, utstyr osv.'!$S$20/60*(-1)*Målinger!$F$3)</f>
        <v/>
      </c>
      <c r="U166" s="121" t="str">
        <f>IF(Målinger!AR166="","",('kjøring-støtteark'!H169-'kjøring-støtteark'!D169)*'Kostnader lønn, utstyr osv.'!$S$20/60*(-1)*Målinger!$F$3)</f>
        <v/>
      </c>
      <c r="V166" s="123" t="str">
        <f>IF(Målinger!AU166="","",(Målinger!AU166-Målinger!H166)*'Kostnader lønn, utstyr osv.'!$S$39*Målinger!$F$3*(-1))</f>
        <v/>
      </c>
      <c r="W166" s="122" t="str">
        <f>IF(Målinger!AT166="","",(Målinger!AT166-Målinger!G166)*'Kostnader lønn, utstyr osv.'!$S$34*(-1)*Målinger!$F$3)</f>
        <v/>
      </c>
      <c r="X166" s="120"/>
      <c r="Y166" s="120"/>
      <c r="Z166" s="121"/>
      <c r="AA166" s="123"/>
      <c r="AB166" s="122"/>
      <c r="AC166" s="120"/>
      <c r="AD166" s="120"/>
      <c r="AE166" s="121"/>
      <c r="AF166" s="123"/>
      <c r="AG166" s="122"/>
      <c r="AH166" s="120"/>
      <c r="AI166" s="120"/>
      <c r="AJ166" s="121"/>
      <c r="AK166" s="123"/>
      <c r="AL166" s="122"/>
      <c r="AM166" s="120"/>
      <c r="AN166" s="120"/>
      <c r="AO166" s="121"/>
      <c r="AP166" s="123"/>
      <c r="AQ166" s="122"/>
      <c r="AR166" s="120"/>
      <c r="AS166" s="120"/>
      <c r="AT166" s="121"/>
      <c r="AU166" s="123"/>
      <c r="AV166" s="122"/>
      <c r="AW166" s="120"/>
      <c r="AX166" s="120"/>
      <c r="AY166" s="121"/>
      <c r="AZ166" s="123"/>
      <c r="BA166" s="122"/>
      <c r="BB166" s="120"/>
      <c r="BC166" s="120"/>
      <c r="BD166" s="121"/>
      <c r="BE166" s="123"/>
      <c r="BF166" s="122"/>
      <c r="BG166" s="120"/>
      <c r="BH166" s="120"/>
      <c r="BI166" s="121"/>
      <c r="BJ166" s="123"/>
      <c r="BK166" s="122"/>
      <c r="BL166" s="120"/>
      <c r="BM166" s="120"/>
      <c r="BN166" s="121"/>
      <c r="BO166" s="123"/>
      <c r="BP166" s="122"/>
      <c r="BQ166" s="120"/>
      <c r="BR166" s="120"/>
      <c r="BS166" s="121"/>
      <c r="BT166" s="123"/>
      <c r="BU166" s="122"/>
      <c r="BV166" s="120"/>
      <c r="BW166" s="120"/>
      <c r="BX166" s="121"/>
      <c r="BY166" s="123"/>
      <c r="BZ166" s="122"/>
      <c r="CA166" s="120"/>
      <c r="CB166" s="120"/>
      <c r="CC166" s="121"/>
      <c r="CD166" s="123"/>
      <c r="CE166" s="122"/>
      <c r="CF166" s="120"/>
      <c r="CG166" s="120"/>
      <c r="CH166" s="121"/>
      <c r="CI166" s="123"/>
      <c r="CJ166" s="122"/>
      <c r="CK166" s="120"/>
      <c r="CL166" s="120"/>
      <c r="CM166" s="121"/>
      <c r="CN166" s="123"/>
      <c r="CO166" s="122"/>
      <c r="CP166" s="120"/>
      <c r="CQ166" s="120"/>
      <c r="CR166" s="121"/>
      <c r="CS166" s="123"/>
      <c r="CT166" s="122"/>
      <c r="CU166" s="120"/>
      <c r="CV166" s="120"/>
      <c r="CW166" s="121"/>
      <c r="CX166" s="123"/>
      <c r="CY166" s="122"/>
      <c r="CZ166" s="120"/>
      <c r="DA166" s="120"/>
      <c r="DB166" s="121"/>
      <c r="DC166" s="123"/>
      <c r="DD166" s="122"/>
      <c r="DE166" s="120"/>
      <c r="DF166" s="120"/>
      <c r="DG166" s="121"/>
      <c r="DH166" s="123"/>
      <c r="DI166" s="122"/>
      <c r="DJ166" s="120"/>
      <c r="DK166" s="120"/>
      <c r="DL166" s="121"/>
      <c r="DM166" s="123"/>
      <c r="DN166" s="122"/>
      <c r="DO166" s="120"/>
      <c r="DP166" s="120"/>
      <c r="DQ166" s="121"/>
      <c r="DR166" s="123"/>
      <c r="DS166" s="122"/>
      <c r="DT166" s="115">
        <f t="shared" si="2"/>
        <v>0</v>
      </c>
    </row>
    <row r="167" spans="1:124">
      <c r="A167" s="36" t="str">
        <f>IF(Brukerregistrering!C165="","",Brukerregistrering!C165)</f>
        <v/>
      </c>
      <c r="B167" s="22" t="str">
        <f>IF(Brukerregistrering!F165="","",Brukerregistrering!F165)</f>
        <v/>
      </c>
      <c r="C167" s="23" t="str">
        <f>IF(Brukerregistrering!H165="","",Brukerregistrering!H165)</f>
        <v/>
      </c>
      <c r="D167" s="120" t="str">
        <f>IF(Målinger!K167="","",(Målinger!K167-Målinger!$E167)*'Kostnader lønn, utstyr osv.'!$S$25*(-1))</f>
        <v/>
      </c>
      <c r="E167" s="120" t="str">
        <f>IF(AND(Målinger!L167="",Målinger!O167=""),"",(Målinger!L167+Målinger!O167-Målinger!F167)*'Kostnader lønn, utstyr osv.'!$S$20/60*(-1)*Målinger!$F$3)</f>
        <v/>
      </c>
      <c r="F167" s="121" t="str">
        <f>IF(Målinger!K167="","",('kjøring-støtteark'!E170-'kjøring-støtteark'!D170)*'Kostnader lønn, utstyr osv.'!$S$20/60*(-1)*Målinger!$F$3)</f>
        <v/>
      </c>
      <c r="G167" s="123" t="str">
        <f>IF(Målinger!N167="","",(Målinger!N167-Målinger!H167)*'Kostnader lønn, utstyr osv.'!$S$39*Målinger!$F$3*(-1))</f>
        <v/>
      </c>
      <c r="H167" s="122" t="str">
        <f>IF(Målinger!M167="","",(Målinger!M167-Målinger!G167)*'Kostnader lønn, utstyr osv.'!$S$34*(-1)*Målinger!$F$3)</f>
        <v/>
      </c>
      <c r="I167" s="120" t="str">
        <f>IF(Målinger!V167="","",(Målinger!V167-Målinger!$E167)*'Kostnader lønn, utstyr osv.'!$S$25*(-1))</f>
        <v/>
      </c>
      <c r="J167" s="120" t="str">
        <f>IF(AND(Målinger!W167="",Målinger!Z167=""),"",(Målinger!W167+Målinger!Z167-Målinger!F167)*'Kostnader lønn, utstyr osv.'!$S$20/60*(-1)*Målinger!$F$3)</f>
        <v/>
      </c>
      <c r="K167" s="121" t="str">
        <f>IF(Målinger!V167="","",('kjøring-støtteark'!F170-'kjøring-støtteark'!D170)*'Kostnader lønn, utstyr osv.'!$S$20/60*(-1)*Målinger!$F$3)</f>
        <v/>
      </c>
      <c r="L167" s="123" t="str">
        <f>IF(Målinger!Y167="","",(Målinger!Y167-Målinger!H167)*'Kostnader lønn, utstyr osv.'!$S$39*Målinger!$F$3*(-1))</f>
        <v/>
      </c>
      <c r="M167" s="122" t="str">
        <f>IF(Målinger!X167="","",(Målinger!X167-Målinger!G167)*'Kostnader lønn, utstyr osv.'!$S$34*(-1)*Målinger!$F$3)</f>
        <v/>
      </c>
      <c r="N167" s="120" t="str">
        <f>IF(Målinger!AG167="","",(Målinger!AG167-Målinger!$E167)*'Kostnader lønn, utstyr osv.'!$S$25*(-1))</f>
        <v/>
      </c>
      <c r="O167" s="120" t="str">
        <f>IF(AND(Målinger!AH167="",Målinger!AK167=""),"",(Målinger!AH167+Målinger!AK167-Målinger!F167)*'Kostnader lønn, utstyr osv.'!$S$20/60*(-1)*Målinger!$F$3)</f>
        <v/>
      </c>
      <c r="P167" s="121" t="str">
        <f>IF(Målinger!AG167="","",('kjøring-støtteark'!G170-'kjøring-støtteark'!D170)*'Kostnader lønn, utstyr osv.'!$S$20/60*(-1)*Målinger!$F$3)</f>
        <v/>
      </c>
      <c r="Q167" s="123" t="str">
        <f>IF(Målinger!AJ167="","",(Målinger!AJ167-Målinger!H167)*'Kostnader lønn, utstyr osv.'!$S$39*Målinger!$F$3*(-1))</f>
        <v/>
      </c>
      <c r="R167" s="122" t="str">
        <f>IF(Målinger!AI167="","",(Målinger!AI167-Målinger!G167)*'Kostnader lønn, utstyr osv.'!$S$34*(-1)*Målinger!$F$3)</f>
        <v/>
      </c>
      <c r="S167" s="120" t="str">
        <f>IF(Målinger!AR167="","",(Målinger!AR167-Målinger!$E167)*'Kostnader lønn, utstyr osv.'!$S$25*(-1))</f>
        <v/>
      </c>
      <c r="T167" s="120" t="str">
        <f>IF(AND(Målinger!AS167="",Målinger!AV167=""),"",(Målinger!AS167+Målinger!AV167-Målinger!F167)*'Kostnader lønn, utstyr osv.'!$S$20/60*(-1)*Målinger!$F$3)</f>
        <v/>
      </c>
      <c r="U167" s="121" t="str">
        <f>IF(Målinger!AR167="","",('kjøring-støtteark'!H170-'kjøring-støtteark'!D170)*'Kostnader lønn, utstyr osv.'!$S$20/60*(-1)*Målinger!$F$3)</f>
        <v/>
      </c>
      <c r="V167" s="123" t="str">
        <f>IF(Målinger!AU167="","",(Målinger!AU167-Målinger!H167)*'Kostnader lønn, utstyr osv.'!$S$39*Målinger!$F$3*(-1))</f>
        <v/>
      </c>
      <c r="W167" s="122" t="str">
        <f>IF(Målinger!AT167="","",(Målinger!AT167-Målinger!G167)*'Kostnader lønn, utstyr osv.'!$S$34*(-1)*Målinger!$F$3)</f>
        <v/>
      </c>
      <c r="X167" s="120"/>
      <c r="Y167" s="120"/>
      <c r="Z167" s="121"/>
      <c r="AA167" s="123"/>
      <c r="AB167" s="122"/>
      <c r="AC167" s="120"/>
      <c r="AD167" s="120"/>
      <c r="AE167" s="121"/>
      <c r="AF167" s="123"/>
      <c r="AG167" s="122"/>
      <c r="AH167" s="120"/>
      <c r="AI167" s="120"/>
      <c r="AJ167" s="121"/>
      <c r="AK167" s="123"/>
      <c r="AL167" s="122"/>
      <c r="AM167" s="120"/>
      <c r="AN167" s="120"/>
      <c r="AO167" s="121"/>
      <c r="AP167" s="123"/>
      <c r="AQ167" s="122"/>
      <c r="AR167" s="120"/>
      <c r="AS167" s="120"/>
      <c r="AT167" s="121"/>
      <c r="AU167" s="123"/>
      <c r="AV167" s="122"/>
      <c r="AW167" s="120"/>
      <c r="AX167" s="120"/>
      <c r="AY167" s="121"/>
      <c r="AZ167" s="123"/>
      <c r="BA167" s="122"/>
      <c r="BB167" s="120"/>
      <c r="BC167" s="120"/>
      <c r="BD167" s="121"/>
      <c r="BE167" s="123"/>
      <c r="BF167" s="122"/>
      <c r="BG167" s="120"/>
      <c r="BH167" s="120"/>
      <c r="BI167" s="121"/>
      <c r="BJ167" s="123"/>
      <c r="BK167" s="122"/>
      <c r="BL167" s="120"/>
      <c r="BM167" s="120"/>
      <c r="BN167" s="121"/>
      <c r="BO167" s="123"/>
      <c r="BP167" s="122"/>
      <c r="BQ167" s="120"/>
      <c r="BR167" s="120"/>
      <c r="BS167" s="121"/>
      <c r="BT167" s="123"/>
      <c r="BU167" s="122"/>
      <c r="BV167" s="120"/>
      <c r="BW167" s="120"/>
      <c r="BX167" s="121"/>
      <c r="BY167" s="123"/>
      <c r="BZ167" s="122"/>
      <c r="CA167" s="120"/>
      <c r="CB167" s="120"/>
      <c r="CC167" s="121"/>
      <c r="CD167" s="123"/>
      <c r="CE167" s="122"/>
      <c r="CF167" s="120"/>
      <c r="CG167" s="120"/>
      <c r="CH167" s="121"/>
      <c r="CI167" s="123"/>
      <c r="CJ167" s="122"/>
      <c r="CK167" s="120"/>
      <c r="CL167" s="120"/>
      <c r="CM167" s="121"/>
      <c r="CN167" s="123"/>
      <c r="CO167" s="122"/>
      <c r="CP167" s="120"/>
      <c r="CQ167" s="120"/>
      <c r="CR167" s="121"/>
      <c r="CS167" s="123"/>
      <c r="CT167" s="122"/>
      <c r="CU167" s="120"/>
      <c r="CV167" s="120"/>
      <c r="CW167" s="121"/>
      <c r="CX167" s="123"/>
      <c r="CY167" s="122"/>
      <c r="CZ167" s="120"/>
      <c r="DA167" s="120"/>
      <c r="DB167" s="121"/>
      <c r="DC167" s="123"/>
      <c r="DD167" s="122"/>
      <c r="DE167" s="120"/>
      <c r="DF167" s="120"/>
      <c r="DG167" s="121"/>
      <c r="DH167" s="123"/>
      <c r="DI167" s="122"/>
      <c r="DJ167" s="120"/>
      <c r="DK167" s="120"/>
      <c r="DL167" s="121"/>
      <c r="DM167" s="123"/>
      <c r="DN167" s="122"/>
      <c r="DO167" s="120"/>
      <c r="DP167" s="120"/>
      <c r="DQ167" s="121"/>
      <c r="DR167" s="123"/>
      <c r="DS167" s="122"/>
      <c r="DT167" s="115">
        <f t="shared" si="2"/>
        <v>0</v>
      </c>
    </row>
    <row r="168" spans="1:124">
      <c r="A168" s="36" t="str">
        <f>IF(Brukerregistrering!C166="","",Brukerregistrering!C166)</f>
        <v/>
      </c>
      <c r="B168" s="22" t="str">
        <f>IF(Brukerregistrering!F166="","",Brukerregistrering!F166)</f>
        <v/>
      </c>
      <c r="C168" s="23" t="str">
        <f>IF(Brukerregistrering!H166="","",Brukerregistrering!H166)</f>
        <v/>
      </c>
      <c r="D168" s="120" t="str">
        <f>IF(Målinger!K168="","",(Målinger!K168-Målinger!$E168)*'Kostnader lønn, utstyr osv.'!$S$25*(-1))</f>
        <v/>
      </c>
      <c r="E168" s="120" t="str">
        <f>IF(AND(Målinger!L168="",Målinger!O168=""),"",(Målinger!L168+Målinger!O168-Målinger!F168)*'Kostnader lønn, utstyr osv.'!$S$20/60*(-1)*Målinger!$F$3)</f>
        <v/>
      </c>
      <c r="F168" s="121" t="str">
        <f>IF(Målinger!K168="","",('kjøring-støtteark'!E171-'kjøring-støtteark'!D171)*'Kostnader lønn, utstyr osv.'!$S$20/60*(-1)*Målinger!$F$3)</f>
        <v/>
      </c>
      <c r="G168" s="123" t="str">
        <f>IF(Målinger!N168="","",(Målinger!N168-Målinger!H168)*'Kostnader lønn, utstyr osv.'!$S$39*Målinger!$F$3*(-1))</f>
        <v/>
      </c>
      <c r="H168" s="122" t="str">
        <f>IF(Målinger!M168="","",(Målinger!M168-Målinger!G168)*'Kostnader lønn, utstyr osv.'!$S$34*(-1)*Målinger!$F$3)</f>
        <v/>
      </c>
      <c r="I168" s="120" t="str">
        <f>IF(Målinger!V168="","",(Målinger!V168-Målinger!$E168)*'Kostnader lønn, utstyr osv.'!$S$25*(-1))</f>
        <v/>
      </c>
      <c r="J168" s="120" t="str">
        <f>IF(AND(Målinger!W168="",Målinger!Z168=""),"",(Målinger!W168+Målinger!Z168-Målinger!F168)*'Kostnader lønn, utstyr osv.'!$S$20/60*(-1)*Målinger!$F$3)</f>
        <v/>
      </c>
      <c r="K168" s="121" t="str">
        <f>IF(Målinger!V168="","",('kjøring-støtteark'!F171-'kjøring-støtteark'!D171)*'Kostnader lønn, utstyr osv.'!$S$20/60*(-1)*Målinger!$F$3)</f>
        <v/>
      </c>
      <c r="L168" s="123" t="str">
        <f>IF(Målinger!Y168="","",(Målinger!Y168-Målinger!H168)*'Kostnader lønn, utstyr osv.'!$S$39*Målinger!$F$3*(-1))</f>
        <v/>
      </c>
      <c r="M168" s="122" t="str">
        <f>IF(Målinger!X168="","",(Målinger!X168-Målinger!G168)*'Kostnader lønn, utstyr osv.'!$S$34*(-1)*Målinger!$F$3)</f>
        <v/>
      </c>
      <c r="N168" s="120" t="str">
        <f>IF(Målinger!AG168="","",(Målinger!AG168-Målinger!$E168)*'Kostnader lønn, utstyr osv.'!$S$25*(-1))</f>
        <v/>
      </c>
      <c r="O168" s="120" t="str">
        <f>IF(AND(Målinger!AH168="",Målinger!AK168=""),"",(Målinger!AH168+Målinger!AK168-Målinger!F168)*'Kostnader lønn, utstyr osv.'!$S$20/60*(-1)*Målinger!$F$3)</f>
        <v/>
      </c>
      <c r="P168" s="121" t="str">
        <f>IF(Målinger!AG168="","",('kjøring-støtteark'!G171-'kjøring-støtteark'!D171)*'Kostnader lønn, utstyr osv.'!$S$20/60*(-1)*Målinger!$F$3)</f>
        <v/>
      </c>
      <c r="Q168" s="123" t="str">
        <f>IF(Målinger!AJ168="","",(Målinger!AJ168-Målinger!H168)*'Kostnader lønn, utstyr osv.'!$S$39*Målinger!$F$3*(-1))</f>
        <v/>
      </c>
      <c r="R168" s="122" t="str">
        <f>IF(Målinger!AI168="","",(Målinger!AI168-Målinger!G168)*'Kostnader lønn, utstyr osv.'!$S$34*(-1)*Målinger!$F$3)</f>
        <v/>
      </c>
      <c r="S168" s="120" t="str">
        <f>IF(Målinger!AR168="","",(Målinger!AR168-Målinger!$E168)*'Kostnader lønn, utstyr osv.'!$S$25*(-1))</f>
        <v/>
      </c>
      <c r="T168" s="120" t="str">
        <f>IF(AND(Målinger!AS168="",Målinger!AV168=""),"",(Målinger!AS168+Målinger!AV168-Målinger!F168)*'Kostnader lønn, utstyr osv.'!$S$20/60*(-1)*Målinger!$F$3)</f>
        <v/>
      </c>
      <c r="U168" s="121" t="str">
        <f>IF(Målinger!AR168="","",('kjøring-støtteark'!H171-'kjøring-støtteark'!D171)*'Kostnader lønn, utstyr osv.'!$S$20/60*(-1)*Målinger!$F$3)</f>
        <v/>
      </c>
      <c r="V168" s="123" t="str">
        <f>IF(Målinger!AU168="","",(Målinger!AU168-Målinger!H168)*'Kostnader lønn, utstyr osv.'!$S$39*Målinger!$F$3*(-1))</f>
        <v/>
      </c>
      <c r="W168" s="122" t="str">
        <f>IF(Målinger!AT168="","",(Målinger!AT168-Målinger!G168)*'Kostnader lønn, utstyr osv.'!$S$34*(-1)*Målinger!$F$3)</f>
        <v/>
      </c>
      <c r="X168" s="120"/>
      <c r="Y168" s="120"/>
      <c r="Z168" s="121"/>
      <c r="AA168" s="123"/>
      <c r="AB168" s="122"/>
      <c r="AC168" s="120"/>
      <c r="AD168" s="120"/>
      <c r="AE168" s="121"/>
      <c r="AF168" s="123"/>
      <c r="AG168" s="122"/>
      <c r="AH168" s="120"/>
      <c r="AI168" s="120"/>
      <c r="AJ168" s="121"/>
      <c r="AK168" s="123"/>
      <c r="AL168" s="122"/>
      <c r="AM168" s="120"/>
      <c r="AN168" s="120"/>
      <c r="AO168" s="121"/>
      <c r="AP168" s="123"/>
      <c r="AQ168" s="122"/>
      <c r="AR168" s="120"/>
      <c r="AS168" s="120"/>
      <c r="AT168" s="121"/>
      <c r="AU168" s="123"/>
      <c r="AV168" s="122"/>
      <c r="AW168" s="120"/>
      <c r="AX168" s="120"/>
      <c r="AY168" s="121"/>
      <c r="AZ168" s="123"/>
      <c r="BA168" s="122"/>
      <c r="BB168" s="120"/>
      <c r="BC168" s="120"/>
      <c r="BD168" s="121"/>
      <c r="BE168" s="123"/>
      <c r="BF168" s="122"/>
      <c r="BG168" s="120"/>
      <c r="BH168" s="120"/>
      <c r="BI168" s="121"/>
      <c r="BJ168" s="123"/>
      <c r="BK168" s="122"/>
      <c r="BL168" s="120"/>
      <c r="BM168" s="120"/>
      <c r="BN168" s="121"/>
      <c r="BO168" s="123"/>
      <c r="BP168" s="122"/>
      <c r="BQ168" s="120"/>
      <c r="BR168" s="120"/>
      <c r="BS168" s="121"/>
      <c r="BT168" s="123"/>
      <c r="BU168" s="122"/>
      <c r="BV168" s="120"/>
      <c r="BW168" s="120"/>
      <c r="BX168" s="121"/>
      <c r="BY168" s="123"/>
      <c r="BZ168" s="122"/>
      <c r="CA168" s="120"/>
      <c r="CB168" s="120"/>
      <c r="CC168" s="121"/>
      <c r="CD168" s="123"/>
      <c r="CE168" s="122"/>
      <c r="CF168" s="120"/>
      <c r="CG168" s="120"/>
      <c r="CH168" s="121"/>
      <c r="CI168" s="123"/>
      <c r="CJ168" s="122"/>
      <c r="CK168" s="120"/>
      <c r="CL168" s="120"/>
      <c r="CM168" s="121"/>
      <c r="CN168" s="123"/>
      <c r="CO168" s="122"/>
      <c r="CP168" s="120"/>
      <c r="CQ168" s="120"/>
      <c r="CR168" s="121"/>
      <c r="CS168" s="123"/>
      <c r="CT168" s="122"/>
      <c r="CU168" s="120"/>
      <c r="CV168" s="120"/>
      <c r="CW168" s="121"/>
      <c r="CX168" s="123"/>
      <c r="CY168" s="122"/>
      <c r="CZ168" s="120"/>
      <c r="DA168" s="120"/>
      <c r="DB168" s="121"/>
      <c r="DC168" s="123"/>
      <c r="DD168" s="122"/>
      <c r="DE168" s="120"/>
      <c r="DF168" s="120"/>
      <c r="DG168" s="121"/>
      <c r="DH168" s="123"/>
      <c r="DI168" s="122"/>
      <c r="DJ168" s="120"/>
      <c r="DK168" s="120"/>
      <c r="DL168" s="121"/>
      <c r="DM168" s="123"/>
      <c r="DN168" s="122"/>
      <c r="DO168" s="120"/>
      <c r="DP168" s="120"/>
      <c r="DQ168" s="121"/>
      <c r="DR168" s="123"/>
      <c r="DS168" s="122"/>
      <c r="DT168" s="115">
        <f t="shared" si="2"/>
        <v>0</v>
      </c>
    </row>
    <row r="169" spans="1:124">
      <c r="A169" s="36" t="str">
        <f>IF(Brukerregistrering!C167="","",Brukerregistrering!C167)</f>
        <v/>
      </c>
      <c r="B169" s="22" t="str">
        <f>IF(Brukerregistrering!F167="","",Brukerregistrering!F167)</f>
        <v/>
      </c>
      <c r="C169" s="23" t="str">
        <f>IF(Brukerregistrering!H167="","",Brukerregistrering!H167)</f>
        <v/>
      </c>
      <c r="D169" s="120" t="str">
        <f>IF(Målinger!K169="","",(Målinger!K169-Målinger!$E169)*'Kostnader lønn, utstyr osv.'!$S$25*(-1))</f>
        <v/>
      </c>
      <c r="E169" s="120" t="str">
        <f>IF(AND(Målinger!L169="",Målinger!O169=""),"",(Målinger!L169+Målinger!O169-Målinger!F169)*'Kostnader lønn, utstyr osv.'!$S$20/60*(-1)*Målinger!$F$3)</f>
        <v/>
      </c>
      <c r="F169" s="121" t="str">
        <f>IF(Målinger!K169="","",('kjøring-støtteark'!E172-'kjøring-støtteark'!D172)*'Kostnader lønn, utstyr osv.'!$S$20/60*(-1)*Målinger!$F$3)</f>
        <v/>
      </c>
      <c r="G169" s="123" t="str">
        <f>IF(Målinger!N169="","",(Målinger!N169-Målinger!H169)*'Kostnader lønn, utstyr osv.'!$S$39*Målinger!$F$3*(-1))</f>
        <v/>
      </c>
      <c r="H169" s="122" t="str">
        <f>IF(Målinger!M169="","",(Målinger!M169-Målinger!G169)*'Kostnader lønn, utstyr osv.'!$S$34*(-1)*Målinger!$F$3)</f>
        <v/>
      </c>
      <c r="I169" s="120" t="str">
        <f>IF(Målinger!V169="","",(Målinger!V169-Målinger!$E169)*'Kostnader lønn, utstyr osv.'!$S$25*(-1))</f>
        <v/>
      </c>
      <c r="J169" s="120" t="str">
        <f>IF(AND(Målinger!W169="",Målinger!Z169=""),"",(Målinger!W169+Målinger!Z169-Målinger!F169)*'Kostnader lønn, utstyr osv.'!$S$20/60*(-1)*Målinger!$F$3)</f>
        <v/>
      </c>
      <c r="K169" s="121" t="str">
        <f>IF(Målinger!V169="","",('kjøring-støtteark'!F172-'kjøring-støtteark'!D172)*'Kostnader lønn, utstyr osv.'!$S$20/60*(-1)*Målinger!$F$3)</f>
        <v/>
      </c>
      <c r="L169" s="123" t="str">
        <f>IF(Målinger!Y169="","",(Målinger!Y169-Målinger!H169)*'Kostnader lønn, utstyr osv.'!$S$39*Målinger!$F$3*(-1))</f>
        <v/>
      </c>
      <c r="M169" s="122" t="str">
        <f>IF(Målinger!X169="","",(Målinger!X169-Målinger!G169)*'Kostnader lønn, utstyr osv.'!$S$34*(-1)*Målinger!$F$3)</f>
        <v/>
      </c>
      <c r="N169" s="120" t="str">
        <f>IF(Målinger!AG169="","",(Målinger!AG169-Målinger!$E169)*'Kostnader lønn, utstyr osv.'!$S$25*(-1))</f>
        <v/>
      </c>
      <c r="O169" s="120" t="str">
        <f>IF(AND(Målinger!AH169="",Målinger!AK169=""),"",(Målinger!AH169+Målinger!AK169-Målinger!F169)*'Kostnader lønn, utstyr osv.'!$S$20/60*(-1)*Målinger!$F$3)</f>
        <v/>
      </c>
      <c r="P169" s="121" t="str">
        <f>IF(Målinger!AG169="","",('kjøring-støtteark'!G172-'kjøring-støtteark'!D172)*'Kostnader lønn, utstyr osv.'!$S$20/60*(-1)*Målinger!$F$3)</f>
        <v/>
      </c>
      <c r="Q169" s="123" t="str">
        <f>IF(Målinger!AJ169="","",(Målinger!AJ169-Målinger!H169)*'Kostnader lønn, utstyr osv.'!$S$39*Målinger!$F$3*(-1))</f>
        <v/>
      </c>
      <c r="R169" s="122" t="str">
        <f>IF(Målinger!AI169="","",(Målinger!AI169-Målinger!G169)*'Kostnader lønn, utstyr osv.'!$S$34*(-1)*Målinger!$F$3)</f>
        <v/>
      </c>
      <c r="S169" s="120" t="str">
        <f>IF(Målinger!AR169="","",(Målinger!AR169-Målinger!$E169)*'Kostnader lønn, utstyr osv.'!$S$25*(-1))</f>
        <v/>
      </c>
      <c r="T169" s="120" t="str">
        <f>IF(AND(Målinger!AS169="",Målinger!AV169=""),"",(Målinger!AS169+Målinger!AV169-Målinger!F169)*'Kostnader lønn, utstyr osv.'!$S$20/60*(-1)*Målinger!$F$3)</f>
        <v/>
      </c>
      <c r="U169" s="121" t="str">
        <f>IF(Målinger!AR169="","",('kjøring-støtteark'!H172-'kjøring-støtteark'!D172)*'Kostnader lønn, utstyr osv.'!$S$20/60*(-1)*Målinger!$F$3)</f>
        <v/>
      </c>
      <c r="V169" s="123" t="str">
        <f>IF(Målinger!AU169="","",(Målinger!AU169-Målinger!H169)*'Kostnader lønn, utstyr osv.'!$S$39*Målinger!$F$3*(-1))</f>
        <v/>
      </c>
      <c r="W169" s="122" t="str">
        <f>IF(Målinger!AT169="","",(Målinger!AT169-Målinger!G169)*'Kostnader lønn, utstyr osv.'!$S$34*(-1)*Målinger!$F$3)</f>
        <v/>
      </c>
      <c r="X169" s="120"/>
      <c r="Y169" s="120"/>
      <c r="Z169" s="121"/>
      <c r="AA169" s="123"/>
      <c r="AB169" s="122"/>
      <c r="AC169" s="120"/>
      <c r="AD169" s="120"/>
      <c r="AE169" s="121"/>
      <c r="AF169" s="123"/>
      <c r="AG169" s="122"/>
      <c r="AH169" s="120"/>
      <c r="AI169" s="120"/>
      <c r="AJ169" s="121"/>
      <c r="AK169" s="123"/>
      <c r="AL169" s="122"/>
      <c r="AM169" s="120"/>
      <c r="AN169" s="120"/>
      <c r="AO169" s="121"/>
      <c r="AP169" s="123"/>
      <c r="AQ169" s="122"/>
      <c r="AR169" s="120"/>
      <c r="AS169" s="120"/>
      <c r="AT169" s="121"/>
      <c r="AU169" s="123"/>
      <c r="AV169" s="122"/>
      <c r="AW169" s="120"/>
      <c r="AX169" s="120"/>
      <c r="AY169" s="121"/>
      <c r="AZ169" s="123"/>
      <c r="BA169" s="122"/>
      <c r="BB169" s="120"/>
      <c r="BC169" s="120"/>
      <c r="BD169" s="121"/>
      <c r="BE169" s="123"/>
      <c r="BF169" s="122"/>
      <c r="BG169" s="120"/>
      <c r="BH169" s="120"/>
      <c r="BI169" s="121"/>
      <c r="BJ169" s="123"/>
      <c r="BK169" s="122"/>
      <c r="BL169" s="120"/>
      <c r="BM169" s="120"/>
      <c r="BN169" s="121"/>
      <c r="BO169" s="123"/>
      <c r="BP169" s="122"/>
      <c r="BQ169" s="120"/>
      <c r="BR169" s="120"/>
      <c r="BS169" s="121"/>
      <c r="BT169" s="123"/>
      <c r="BU169" s="122"/>
      <c r="BV169" s="120"/>
      <c r="BW169" s="120"/>
      <c r="BX169" s="121"/>
      <c r="BY169" s="123"/>
      <c r="BZ169" s="122"/>
      <c r="CA169" s="120"/>
      <c r="CB169" s="120"/>
      <c r="CC169" s="121"/>
      <c r="CD169" s="123"/>
      <c r="CE169" s="122"/>
      <c r="CF169" s="120"/>
      <c r="CG169" s="120"/>
      <c r="CH169" s="121"/>
      <c r="CI169" s="123"/>
      <c r="CJ169" s="122"/>
      <c r="CK169" s="120"/>
      <c r="CL169" s="120"/>
      <c r="CM169" s="121"/>
      <c r="CN169" s="123"/>
      <c r="CO169" s="122"/>
      <c r="CP169" s="120"/>
      <c r="CQ169" s="120"/>
      <c r="CR169" s="121"/>
      <c r="CS169" s="123"/>
      <c r="CT169" s="122"/>
      <c r="CU169" s="120"/>
      <c r="CV169" s="120"/>
      <c r="CW169" s="121"/>
      <c r="CX169" s="123"/>
      <c r="CY169" s="122"/>
      <c r="CZ169" s="120"/>
      <c r="DA169" s="120"/>
      <c r="DB169" s="121"/>
      <c r="DC169" s="123"/>
      <c r="DD169" s="122"/>
      <c r="DE169" s="120"/>
      <c r="DF169" s="120"/>
      <c r="DG169" s="121"/>
      <c r="DH169" s="123"/>
      <c r="DI169" s="122"/>
      <c r="DJ169" s="120"/>
      <c r="DK169" s="120"/>
      <c r="DL169" s="121"/>
      <c r="DM169" s="123"/>
      <c r="DN169" s="122"/>
      <c r="DO169" s="120"/>
      <c r="DP169" s="120"/>
      <c r="DQ169" s="121"/>
      <c r="DR169" s="123"/>
      <c r="DS169" s="122"/>
      <c r="DT169" s="115">
        <f t="shared" si="2"/>
        <v>0</v>
      </c>
    </row>
    <row r="170" spans="1:124">
      <c r="A170" s="36" t="str">
        <f>IF(Brukerregistrering!C168="","",Brukerregistrering!C168)</f>
        <v/>
      </c>
      <c r="B170" s="22" t="str">
        <f>IF(Brukerregistrering!F168="","",Brukerregistrering!F168)</f>
        <v/>
      </c>
      <c r="C170" s="23" t="str">
        <f>IF(Brukerregistrering!H168="","",Brukerregistrering!H168)</f>
        <v/>
      </c>
      <c r="D170" s="120" t="str">
        <f>IF(Målinger!K170="","",(Målinger!K170-Målinger!$E170)*'Kostnader lønn, utstyr osv.'!$S$25*(-1))</f>
        <v/>
      </c>
      <c r="E170" s="120" t="str">
        <f>IF(AND(Målinger!L170="",Målinger!O170=""),"",(Målinger!L170+Målinger!O170-Målinger!F170)*'Kostnader lønn, utstyr osv.'!$S$20/60*(-1)*Målinger!$F$3)</f>
        <v/>
      </c>
      <c r="F170" s="121" t="str">
        <f>IF(Målinger!K170="","",('kjøring-støtteark'!E173-'kjøring-støtteark'!D173)*'Kostnader lønn, utstyr osv.'!$S$20/60*(-1)*Målinger!$F$3)</f>
        <v/>
      </c>
      <c r="G170" s="123" t="str">
        <f>IF(Målinger!N170="","",(Målinger!N170-Målinger!H170)*'Kostnader lønn, utstyr osv.'!$S$39*Målinger!$F$3*(-1))</f>
        <v/>
      </c>
      <c r="H170" s="122" t="str">
        <f>IF(Målinger!M170="","",(Målinger!M170-Målinger!G170)*'Kostnader lønn, utstyr osv.'!$S$34*(-1)*Målinger!$F$3)</f>
        <v/>
      </c>
      <c r="I170" s="120" t="str">
        <f>IF(Målinger!V170="","",(Målinger!V170-Målinger!$E170)*'Kostnader lønn, utstyr osv.'!$S$25*(-1))</f>
        <v/>
      </c>
      <c r="J170" s="120" t="str">
        <f>IF(AND(Målinger!W170="",Målinger!Z170=""),"",(Målinger!W170+Målinger!Z170-Målinger!F170)*'Kostnader lønn, utstyr osv.'!$S$20/60*(-1)*Målinger!$F$3)</f>
        <v/>
      </c>
      <c r="K170" s="121" t="str">
        <f>IF(Målinger!V170="","",('kjøring-støtteark'!F173-'kjøring-støtteark'!D173)*'Kostnader lønn, utstyr osv.'!$S$20/60*(-1)*Målinger!$F$3)</f>
        <v/>
      </c>
      <c r="L170" s="123" t="str">
        <f>IF(Målinger!Y170="","",(Målinger!Y170-Målinger!H170)*'Kostnader lønn, utstyr osv.'!$S$39*Målinger!$F$3*(-1))</f>
        <v/>
      </c>
      <c r="M170" s="122" t="str">
        <f>IF(Målinger!X170="","",(Målinger!X170-Målinger!G170)*'Kostnader lønn, utstyr osv.'!$S$34*(-1)*Målinger!$F$3)</f>
        <v/>
      </c>
      <c r="N170" s="120" t="str">
        <f>IF(Målinger!AG170="","",(Målinger!AG170-Målinger!$E170)*'Kostnader lønn, utstyr osv.'!$S$25*(-1))</f>
        <v/>
      </c>
      <c r="O170" s="120" t="str">
        <f>IF(AND(Målinger!AH170="",Målinger!AK170=""),"",(Målinger!AH170+Målinger!AK170-Målinger!F170)*'Kostnader lønn, utstyr osv.'!$S$20/60*(-1)*Målinger!$F$3)</f>
        <v/>
      </c>
      <c r="P170" s="121" t="str">
        <f>IF(Målinger!AG170="","",('kjøring-støtteark'!G173-'kjøring-støtteark'!D173)*'Kostnader lønn, utstyr osv.'!$S$20/60*(-1)*Målinger!$F$3)</f>
        <v/>
      </c>
      <c r="Q170" s="123" t="str">
        <f>IF(Målinger!AJ170="","",(Målinger!AJ170-Målinger!H170)*'Kostnader lønn, utstyr osv.'!$S$39*Målinger!$F$3*(-1))</f>
        <v/>
      </c>
      <c r="R170" s="122" t="str">
        <f>IF(Målinger!AI170="","",(Målinger!AI170-Målinger!G170)*'Kostnader lønn, utstyr osv.'!$S$34*(-1)*Målinger!$F$3)</f>
        <v/>
      </c>
      <c r="S170" s="120" t="str">
        <f>IF(Målinger!AR170="","",(Målinger!AR170-Målinger!$E170)*'Kostnader lønn, utstyr osv.'!$S$25*(-1))</f>
        <v/>
      </c>
      <c r="T170" s="120" t="str">
        <f>IF(AND(Målinger!AS170="",Målinger!AV170=""),"",(Målinger!AS170+Målinger!AV170-Målinger!F170)*'Kostnader lønn, utstyr osv.'!$S$20/60*(-1)*Målinger!$F$3)</f>
        <v/>
      </c>
      <c r="U170" s="121" t="str">
        <f>IF(Målinger!AR170="","",('kjøring-støtteark'!H173-'kjøring-støtteark'!D173)*'Kostnader lønn, utstyr osv.'!$S$20/60*(-1)*Målinger!$F$3)</f>
        <v/>
      </c>
      <c r="V170" s="123" t="str">
        <f>IF(Målinger!AU170="","",(Målinger!AU170-Målinger!H170)*'Kostnader lønn, utstyr osv.'!$S$39*Målinger!$F$3*(-1))</f>
        <v/>
      </c>
      <c r="W170" s="122" t="str">
        <f>IF(Målinger!AT170="","",(Målinger!AT170-Målinger!G170)*'Kostnader lønn, utstyr osv.'!$S$34*(-1)*Målinger!$F$3)</f>
        <v/>
      </c>
      <c r="X170" s="120"/>
      <c r="Y170" s="120"/>
      <c r="Z170" s="121"/>
      <c r="AA170" s="123"/>
      <c r="AB170" s="122"/>
      <c r="AC170" s="120"/>
      <c r="AD170" s="120"/>
      <c r="AE170" s="121"/>
      <c r="AF170" s="123"/>
      <c r="AG170" s="122"/>
      <c r="AH170" s="120"/>
      <c r="AI170" s="120"/>
      <c r="AJ170" s="121"/>
      <c r="AK170" s="123"/>
      <c r="AL170" s="122"/>
      <c r="AM170" s="120"/>
      <c r="AN170" s="120"/>
      <c r="AO170" s="121"/>
      <c r="AP170" s="123"/>
      <c r="AQ170" s="122"/>
      <c r="AR170" s="120"/>
      <c r="AS170" s="120"/>
      <c r="AT170" s="121"/>
      <c r="AU170" s="123"/>
      <c r="AV170" s="122"/>
      <c r="AW170" s="120"/>
      <c r="AX170" s="120"/>
      <c r="AY170" s="121"/>
      <c r="AZ170" s="123"/>
      <c r="BA170" s="122"/>
      <c r="BB170" s="120"/>
      <c r="BC170" s="120"/>
      <c r="BD170" s="121"/>
      <c r="BE170" s="123"/>
      <c r="BF170" s="122"/>
      <c r="BG170" s="120"/>
      <c r="BH170" s="120"/>
      <c r="BI170" s="121"/>
      <c r="BJ170" s="123"/>
      <c r="BK170" s="122"/>
      <c r="BL170" s="120"/>
      <c r="BM170" s="120"/>
      <c r="BN170" s="121"/>
      <c r="BO170" s="123"/>
      <c r="BP170" s="122"/>
      <c r="BQ170" s="120"/>
      <c r="BR170" s="120"/>
      <c r="BS170" s="121"/>
      <c r="BT170" s="123"/>
      <c r="BU170" s="122"/>
      <c r="BV170" s="120"/>
      <c r="BW170" s="120"/>
      <c r="BX170" s="121"/>
      <c r="BY170" s="123"/>
      <c r="BZ170" s="122"/>
      <c r="CA170" s="120"/>
      <c r="CB170" s="120"/>
      <c r="CC170" s="121"/>
      <c r="CD170" s="123"/>
      <c r="CE170" s="122"/>
      <c r="CF170" s="120"/>
      <c r="CG170" s="120"/>
      <c r="CH170" s="121"/>
      <c r="CI170" s="123"/>
      <c r="CJ170" s="122"/>
      <c r="CK170" s="120"/>
      <c r="CL170" s="120"/>
      <c r="CM170" s="121"/>
      <c r="CN170" s="123"/>
      <c r="CO170" s="122"/>
      <c r="CP170" s="120"/>
      <c r="CQ170" s="120"/>
      <c r="CR170" s="121"/>
      <c r="CS170" s="123"/>
      <c r="CT170" s="122"/>
      <c r="CU170" s="120"/>
      <c r="CV170" s="120"/>
      <c r="CW170" s="121"/>
      <c r="CX170" s="123"/>
      <c r="CY170" s="122"/>
      <c r="CZ170" s="120"/>
      <c r="DA170" s="120"/>
      <c r="DB170" s="121"/>
      <c r="DC170" s="123"/>
      <c r="DD170" s="122"/>
      <c r="DE170" s="120"/>
      <c r="DF170" s="120"/>
      <c r="DG170" s="121"/>
      <c r="DH170" s="123"/>
      <c r="DI170" s="122"/>
      <c r="DJ170" s="120"/>
      <c r="DK170" s="120"/>
      <c r="DL170" s="121"/>
      <c r="DM170" s="123"/>
      <c r="DN170" s="122"/>
      <c r="DO170" s="120"/>
      <c r="DP170" s="120"/>
      <c r="DQ170" s="121"/>
      <c r="DR170" s="123"/>
      <c r="DS170" s="122"/>
      <c r="DT170" s="115">
        <f t="shared" si="2"/>
        <v>0</v>
      </c>
    </row>
    <row r="171" spans="1:124">
      <c r="A171" s="36" t="str">
        <f>IF(Brukerregistrering!C169="","",Brukerregistrering!C169)</f>
        <v/>
      </c>
      <c r="B171" s="22" t="str">
        <f>IF(Brukerregistrering!F169="","",Brukerregistrering!F169)</f>
        <v/>
      </c>
      <c r="C171" s="23" t="str">
        <f>IF(Brukerregistrering!H169="","",Brukerregistrering!H169)</f>
        <v/>
      </c>
      <c r="D171" s="120" t="str">
        <f>IF(Målinger!K171="","",(Målinger!K171-Målinger!$E171)*'Kostnader lønn, utstyr osv.'!$S$25*(-1))</f>
        <v/>
      </c>
      <c r="E171" s="120" t="str">
        <f>IF(AND(Målinger!L171="",Målinger!O171=""),"",(Målinger!L171+Målinger!O171-Målinger!F171)*'Kostnader lønn, utstyr osv.'!$S$20/60*(-1)*Målinger!$F$3)</f>
        <v/>
      </c>
      <c r="F171" s="121" t="str">
        <f>IF(Målinger!K171="","",('kjøring-støtteark'!E174-'kjøring-støtteark'!D174)*'Kostnader lønn, utstyr osv.'!$S$20/60*(-1)*Målinger!$F$3)</f>
        <v/>
      </c>
      <c r="G171" s="123" t="str">
        <f>IF(Målinger!N171="","",(Målinger!N171-Målinger!H171)*'Kostnader lønn, utstyr osv.'!$S$39*Målinger!$F$3*(-1))</f>
        <v/>
      </c>
      <c r="H171" s="122" t="str">
        <f>IF(Målinger!M171="","",(Målinger!M171-Målinger!G171)*'Kostnader lønn, utstyr osv.'!$S$34*(-1)*Målinger!$F$3)</f>
        <v/>
      </c>
      <c r="I171" s="120" t="str">
        <f>IF(Målinger!V171="","",(Målinger!V171-Målinger!$E171)*'Kostnader lønn, utstyr osv.'!$S$25*(-1))</f>
        <v/>
      </c>
      <c r="J171" s="120" t="str">
        <f>IF(AND(Målinger!W171="",Målinger!Z171=""),"",(Målinger!W171+Målinger!Z171-Målinger!F171)*'Kostnader lønn, utstyr osv.'!$S$20/60*(-1)*Målinger!$F$3)</f>
        <v/>
      </c>
      <c r="K171" s="121" t="str">
        <f>IF(Målinger!V171="","",('kjøring-støtteark'!F174-'kjøring-støtteark'!D174)*'Kostnader lønn, utstyr osv.'!$S$20/60*(-1)*Målinger!$F$3)</f>
        <v/>
      </c>
      <c r="L171" s="123" t="str">
        <f>IF(Målinger!Y171="","",(Målinger!Y171-Målinger!H171)*'Kostnader lønn, utstyr osv.'!$S$39*Målinger!$F$3*(-1))</f>
        <v/>
      </c>
      <c r="M171" s="122" t="str">
        <f>IF(Målinger!X171="","",(Målinger!X171-Målinger!G171)*'Kostnader lønn, utstyr osv.'!$S$34*(-1)*Målinger!$F$3)</f>
        <v/>
      </c>
      <c r="N171" s="120" t="str">
        <f>IF(Målinger!AG171="","",(Målinger!AG171-Målinger!$E171)*'Kostnader lønn, utstyr osv.'!$S$25*(-1))</f>
        <v/>
      </c>
      <c r="O171" s="120" t="str">
        <f>IF(AND(Målinger!AH171="",Målinger!AK171=""),"",(Målinger!AH171+Målinger!AK171-Målinger!F171)*'Kostnader lønn, utstyr osv.'!$S$20/60*(-1)*Målinger!$F$3)</f>
        <v/>
      </c>
      <c r="P171" s="121" t="str">
        <f>IF(Målinger!AG171="","",('kjøring-støtteark'!G174-'kjøring-støtteark'!D174)*'Kostnader lønn, utstyr osv.'!$S$20/60*(-1)*Målinger!$F$3)</f>
        <v/>
      </c>
      <c r="Q171" s="123" t="str">
        <f>IF(Målinger!AJ171="","",(Målinger!AJ171-Målinger!H171)*'Kostnader lønn, utstyr osv.'!$S$39*Målinger!$F$3*(-1))</f>
        <v/>
      </c>
      <c r="R171" s="122" t="str">
        <f>IF(Målinger!AI171="","",(Målinger!AI171-Målinger!G171)*'Kostnader lønn, utstyr osv.'!$S$34*(-1)*Målinger!$F$3)</f>
        <v/>
      </c>
      <c r="S171" s="120" t="str">
        <f>IF(Målinger!AR171="","",(Målinger!AR171-Målinger!$E171)*'Kostnader lønn, utstyr osv.'!$S$25*(-1))</f>
        <v/>
      </c>
      <c r="T171" s="120" t="str">
        <f>IF(AND(Målinger!AS171="",Målinger!AV171=""),"",(Målinger!AS171+Målinger!AV171-Målinger!F171)*'Kostnader lønn, utstyr osv.'!$S$20/60*(-1)*Målinger!$F$3)</f>
        <v/>
      </c>
      <c r="U171" s="121" t="str">
        <f>IF(Målinger!AR171="","",('kjøring-støtteark'!H174-'kjøring-støtteark'!D174)*'Kostnader lønn, utstyr osv.'!$S$20/60*(-1)*Målinger!$F$3)</f>
        <v/>
      </c>
      <c r="V171" s="123" t="str">
        <f>IF(Målinger!AU171="","",(Målinger!AU171-Målinger!H171)*'Kostnader lønn, utstyr osv.'!$S$39*Målinger!$F$3*(-1))</f>
        <v/>
      </c>
      <c r="W171" s="122" t="str">
        <f>IF(Målinger!AT171="","",(Målinger!AT171-Målinger!G171)*'Kostnader lønn, utstyr osv.'!$S$34*(-1)*Målinger!$F$3)</f>
        <v/>
      </c>
      <c r="X171" s="120"/>
      <c r="Y171" s="120"/>
      <c r="Z171" s="121"/>
      <c r="AA171" s="123"/>
      <c r="AB171" s="122"/>
      <c r="AC171" s="120"/>
      <c r="AD171" s="120"/>
      <c r="AE171" s="121"/>
      <c r="AF171" s="123"/>
      <c r="AG171" s="122"/>
      <c r="AH171" s="120"/>
      <c r="AI171" s="120"/>
      <c r="AJ171" s="121"/>
      <c r="AK171" s="123"/>
      <c r="AL171" s="122"/>
      <c r="AM171" s="120"/>
      <c r="AN171" s="120"/>
      <c r="AO171" s="121"/>
      <c r="AP171" s="123"/>
      <c r="AQ171" s="122"/>
      <c r="AR171" s="120"/>
      <c r="AS171" s="120"/>
      <c r="AT171" s="121"/>
      <c r="AU171" s="123"/>
      <c r="AV171" s="122"/>
      <c r="AW171" s="120"/>
      <c r="AX171" s="120"/>
      <c r="AY171" s="121"/>
      <c r="AZ171" s="123"/>
      <c r="BA171" s="122"/>
      <c r="BB171" s="120"/>
      <c r="BC171" s="120"/>
      <c r="BD171" s="121"/>
      <c r="BE171" s="123"/>
      <c r="BF171" s="122"/>
      <c r="BG171" s="120"/>
      <c r="BH171" s="120"/>
      <c r="BI171" s="121"/>
      <c r="BJ171" s="123"/>
      <c r="BK171" s="122"/>
      <c r="BL171" s="120"/>
      <c r="BM171" s="120"/>
      <c r="BN171" s="121"/>
      <c r="BO171" s="123"/>
      <c r="BP171" s="122"/>
      <c r="BQ171" s="120"/>
      <c r="BR171" s="120"/>
      <c r="BS171" s="121"/>
      <c r="BT171" s="123"/>
      <c r="BU171" s="122"/>
      <c r="BV171" s="120"/>
      <c r="BW171" s="120"/>
      <c r="BX171" s="121"/>
      <c r="BY171" s="123"/>
      <c r="BZ171" s="122"/>
      <c r="CA171" s="120"/>
      <c r="CB171" s="120"/>
      <c r="CC171" s="121"/>
      <c r="CD171" s="123"/>
      <c r="CE171" s="122"/>
      <c r="CF171" s="120"/>
      <c r="CG171" s="120"/>
      <c r="CH171" s="121"/>
      <c r="CI171" s="123"/>
      <c r="CJ171" s="122"/>
      <c r="CK171" s="120"/>
      <c r="CL171" s="120"/>
      <c r="CM171" s="121"/>
      <c r="CN171" s="123"/>
      <c r="CO171" s="122"/>
      <c r="CP171" s="120"/>
      <c r="CQ171" s="120"/>
      <c r="CR171" s="121"/>
      <c r="CS171" s="123"/>
      <c r="CT171" s="122"/>
      <c r="CU171" s="120"/>
      <c r="CV171" s="120"/>
      <c r="CW171" s="121"/>
      <c r="CX171" s="123"/>
      <c r="CY171" s="122"/>
      <c r="CZ171" s="120"/>
      <c r="DA171" s="120"/>
      <c r="DB171" s="121"/>
      <c r="DC171" s="123"/>
      <c r="DD171" s="122"/>
      <c r="DE171" s="120"/>
      <c r="DF171" s="120"/>
      <c r="DG171" s="121"/>
      <c r="DH171" s="123"/>
      <c r="DI171" s="122"/>
      <c r="DJ171" s="120"/>
      <c r="DK171" s="120"/>
      <c r="DL171" s="121"/>
      <c r="DM171" s="123"/>
      <c r="DN171" s="122"/>
      <c r="DO171" s="120"/>
      <c r="DP171" s="120"/>
      <c r="DQ171" s="121"/>
      <c r="DR171" s="123"/>
      <c r="DS171" s="122"/>
      <c r="DT171" s="115">
        <f t="shared" si="2"/>
        <v>0</v>
      </c>
    </row>
    <row r="172" spans="1:124">
      <c r="A172" s="36" t="str">
        <f>IF(Brukerregistrering!C170="","",Brukerregistrering!C170)</f>
        <v/>
      </c>
      <c r="B172" s="22" t="str">
        <f>IF(Brukerregistrering!F170="","",Brukerregistrering!F170)</f>
        <v/>
      </c>
      <c r="C172" s="23" t="str">
        <f>IF(Brukerregistrering!H170="","",Brukerregistrering!H170)</f>
        <v/>
      </c>
      <c r="D172" s="120" t="str">
        <f>IF(Målinger!K172="","",(Målinger!K172-Målinger!$E172)*'Kostnader lønn, utstyr osv.'!$S$25*(-1))</f>
        <v/>
      </c>
      <c r="E172" s="120" t="str">
        <f>IF(AND(Målinger!L172="",Målinger!O172=""),"",(Målinger!L172+Målinger!O172-Målinger!F172)*'Kostnader lønn, utstyr osv.'!$S$20/60*(-1)*Målinger!$F$3)</f>
        <v/>
      </c>
      <c r="F172" s="121" t="str">
        <f>IF(Målinger!K172="","",('kjøring-støtteark'!E175-'kjøring-støtteark'!D175)*'Kostnader lønn, utstyr osv.'!$S$20/60*(-1)*Målinger!$F$3)</f>
        <v/>
      </c>
      <c r="G172" s="123" t="str">
        <f>IF(Målinger!N172="","",(Målinger!N172-Målinger!H172)*'Kostnader lønn, utstyr osv.'!$S$39*Målinger!$F$3*(-1))</f>
        <v/>
      </c>
      <c r="H172" s="122" t="str">
        <f>IF(Målinger!M172="","",(Målinger!M172-Målinger!G172)*'Kostnader lønn, utstyr osv.'!$S$34*(-1)*Målinger!$F$3)</f>
        <v/>
      </c>
      <c r="I172" s="120" t="str">
        <f>IF(Målinger!V172="","",(Målinger!V172-Målinger!$E172)*'Kostnader lønn, utstyr osv.'!$S$25*(-1))</f>
        <v/>
      </c>
      <c r="J172" s="120" t="str">
        <f>IF(AND(Målinger!W172="",Målinger!Z172=""),"",(Målinger!W172+Målinger!Z172-Målinger!F172)*'Kostnader lønn, utstyr osv.'!$S$20/60*(-1)*Målinger!$F$3)</f>
        <v/>
      </c>
      <c r="K172" s="121" t="str">
        <f>IF(Målinger!V172="","",('kjøring-støtteark'!F175-'kjøring-støtteark'!D175)*'Kostnader lønn, utstyr osv.'!$S$20/60*(-1)*Målinger!$F$3)</f>
        <v/>
      </c>
      <c r="L172" s="123" t="str">
        <f>IF(Målinger!Y172="","",(Målinger!Y172-Målinger!H172)*'Kostnader lønn, utstyr osv.'!$S$39*Målinger!$F$3*(-1))</f>
        <v/>
      </c>
      <c r="M172" s="122" t="str">
        <f>IF(Målinger!X172="","",(Målinger!X172-Målinger!G172)*'Kostnader lønn, utstyr osv.'!$S$34*(-1)*Målinger!$F$3)</f>
        <v/>
      </c>
      <c r="N172" s="120" t="str">
        <f>IF(Målinger!AG172="","",(Målinger!AG172-Målinger!$E172)*'Kostnader lønn, utstyr osv.'!$S$25*(-1))</f>
        <v/>
      </c>
      <c r="O172" s="120" t="str">
        <f>IF(AND(Målinger!AH172="",Målinger!AK172=""),"",(Målinger!AH172+Målinger!AK172-Målinger!F172)*'Kostnader lønn, utstyr osv.'!$S$20/60*(-1)*Målinger!$F$3)</f>
        <v/>
      </c>
      <c r="P172" s="121" t="str">
        <f>IF(Målinger!AG172="","",('kjøring-støtteark'!G175-'kjøring-støtteark'!D175)*'Kostnader lønn, utstyr osv.'!$S$20/60*(-1)*Målinger!$F$3)</f>
        <v/>
      </c>
      <c r="Q172" s="123" t="str">
        <f>IF(Målinger!AJ172="","",(Målinger!AJ172-Målinger!H172)*'Kostnader lønn, utstyr osv.'!$S$39*Målinger!$F$3*(-1))</f>
        <v/>
      </c>
      <c r="R172" s="122" t="str">
        <f>IF(Målinger!AI172="","",(Målinger!AI172-Målinger!G172)*'Kostnader lønn, utstyr osv.'!$S$34*(-1)*Målinger!$F$3)</f>
        <v/>
      </c>
      <c r="S172" s="120" t="str">
        <f>IF(Målinger!AR172="","",(Målinger!AR172-Målinger!$E172)*'Kostnader lønn, utstyr osv.'!$S$25*(-1))</f>
        <v/>
      </c>
      <c r="T172" s="120" t="str">
        <f>IF(AND(Målinger!AS172="",Målinger!AV172=""),"",(Målinger!AS172+Målinger!AV172-Målinger!F172)*'Kostnader lønn, utstyr osv.'!$S$20/60*(-1)*Målinger!$F$3)</f>
        <v/>
      </c>
      <c r="U172" s="121" t="str">
        <f>IF(Målinger!AR172="","",('kjøring-støtteark'!H175-'kjøring-støtteark'!D175)*'Kostnader lønn, utstyr osv.'!$S$20/60*(-1)*Målinger!$F$3)</f>
        <v/>
      </c>
      <c r="V172" s="123" t="str">
        <f>IF(Målinger!AU172="","",(Målinger!AU172-Målinger!H172)*'Kostnader lønn, utstyr osv.'!$S$39*Målinger!$F$3*(-1))</f>
        <v/>
      </c>
      <c r="W172" s="122" t="str">
        <f>IF(Målinger!AT172="","",(Målinger!AT172-Målinger!G172)*'Kostnader lønn, utstyr osv.'!$S$34*(-1)*Målinger!$F$3)</f>
        <v/>
      </c>
      <c r="X172" s="120"/>
      <c r="Y172" s="120"/>
      <c r="Z172" s="121"/>
      <c r="AA172" s="123"/>
      <c r="AB172" s="122"/>
      <c r="AC172" s="120"/>
      <c r="AD172" s="120"/>
      <c r="AE172" s="121"/>
      <c r="AF172" s="123"/>
      <c r="AG172" s="122"/>
      <c r="AH172" s="120"/>
      <c r="AI172" s="120"/>
      <c r="AJ172" s="121"/>
      <c r="AK172" s="123"/>
      <c r="AL172" s="122"/>
      <c r="AM172" s="120"/>
      <c r="AN172" s="120"/>
      <c r="AO172" s="121"/>
      <c r="AP172" s="123"/>
      <c r="AQ172" s="122"/>
      <c r="AR172" s="120"/>
      <c r="AS172" s="120"/>
      <c r="AT172" s="121"/>
      <c r="AU172" s="123"/>
      <c r="AV172" s="122"/>
      <c r="AW172" s="120"/>
      <c r="AX172" s="120"/>
      <c r="AY172" s="121"/>
      <c r="AZ172" s="123"/>
      <c r="BA172" s="122"/>
      <c r="BB172" s="120"/>
      <c r="BC172" s="120"/>
      <c r="BD172" s="121"/>
      <c r="BE172" s="123"/>
      <c r="BF172" s="122"/>
      <c r="BG172" s="120"/>
      <c r="BH172" s="120"/>
      <c r="BI172" s="121"/>
      <c r="BJ172" s="123"/>
      <c r="BK172" s="122"/>
      <c r="BL172" s="120"/>
      <c r="BM172" s="120"/>
      <c r="BN172" s="121"/>
      <c r="BO172" s="123"/>
      <c r="BP172" s="122"/>
      <c r="BQ172" s="120"/>
      <c r="BR172" s="120"/>
      <c r="BS172" s="121"/>
      <c r="BT172" s="123"/>
      <c r="BU172" s="122"/>
      <c r="BV172" s="120"/>
      <c r="BW172" s="120"/>
      <c r="BX172" s="121"/>
      <c r="BY172" s="123"/>
      <c r="BZ172" s="122"/>
      <c r="CA172" s="120"/>
      <c r="CB172" s="120"/>
      <c r="CC172" s="121"/>
      <c r="CD172" s="123"/>
      <c r="CE172" s="122"/>
      <c r="CF172" s="120"/>
      <c r="CG172" s="120"/>
      <c r="CH172" s="121"/>
      <c r="CI172" s="123"/>
      <c r="CJ172" s="122"/>
      <c r="CK172" s="120"/>
      <c r="CL172" s="120"/>
      <c r="CM172" s="121"/>
      <c r="CN172" s="123"/>
      <c r="CO172" s="122"/>
      <c r="CP172" s="120"/>
      <c r="CQ172" s="120"/>
      <c r="CR172" s="121"/>
      <c r="CS172" s="123"/>
      <c r="CT172" s="122"/>
      <c r="CU172" s="120"/>
      <c r="CV172" s="120"/>
      <c r="CW172" s="121"/>
      <c r="CX172" s="123"/>
      <c r="CY172" s="122"/>
      <c r="CZ172" s="120"/>
      <c r="DA172" s="120"/>
      <c r="DB172" s="121"/>
      <c r="DC172" s="123"/>
      <c r="DD172" s="122"/>
      <c r="DE172" s="120"/>
      <c r="DF172" s="120"/>
      <c r="DG172" s="121"/>
      <c r="DH172" s="123"/>
      <c r="DI172" s="122"/>
      <c r="DJ172" s="120"/>
      <c r="DK172" s="120"/>
      <c r="DL172" s="121"/>
      <c r="DM172" s="123"/>
      <c r="DN172" s="122"/>
      <c r="DO172" s="120"/>
      <c r="DP172" s="120"/>
      <c r="DQ172" s="121"/>
      <c r="DR172" s="123"/>
      <c r="DS172" s="122"/>
      <c r="DT172" s="115">
        <f t="shared" si="2"/>
        <v>0</v>
      </c>
    </row>
    <row r="173" spans="1:124">
      <c r="A173" s="36" t="str">
        <f>IF(Brukerregistrering!C171="","",Brukerregistrering!C171)</f>
        <v/>
      </c>
      <c r="B173" s="22" t="str">
        <f>IF(Brukerregistrering!F171="","",Brukerregistrering!F171)</f>
        <v/>
      </c>
      <c r="C173" s="23" t="str">
        <f>IF(Brukerregistrering!H171="","",Brukerregistrering!H171)</f>
        <v/>
      </c>
      <c r="D173" s="120" t="str">
        <f>IF(Målinger!K173="","",(Målinger!K173-Målinger!$E173)*'Kostnader lønn, utstyr osv.'!$S$25*(-1))</f>
        <v/>
      </c>
      <c r="E173" s="120" t="str">
        <f>IF(AND(Målinger!L173="",Målinger!O173=""),"",(Målinger!L173+Målinger!O173-Målinger!F173)*'Kostnader lønn, utstyr osv.'!$S$20/60*(-1)*Målinger!$F$3)</f>
        <v/>
      </c>
      <c r="F173" s="121" t="str">
        <f>IF(Målinger!K173="","",('kjøring-støtteark'!E176-'kjøring-støtteark'!D176)*'Kostnader lønn, utstyr osv.'!$S$20/60*(-1)*Målinger!$F$3)</f>
        <v/>
      </c>
      <c r="G173" s="123" t="str">
        <f>IF(Målinger!N173="","",(Målinger!N173-Målinger!H173)*'Kostnader lønn, utstyr osv.'!$S$39*Målinger!$F$3*(-1))</f>
        <v/>
      </c>
      <c r="H173" s="122" t="str">
        <f>IF(Målinger!M173="","",(Målinger!M173-Målinger!G173)*'Kostnader lønn, utstyr osv.'!$S$34*(-1)*Målinger!$F$3)</f>
        <v/>
      </c>
      <c r="I173" s="120" t="str">
        <f>IF(Målinger!V173="","",(Målinger!V173-Målinger!$E173)*'Kostnader lønn, utstyr osv.'!$S$25*(-1))</f>
        <v/>
      </c>
      <c r="J173" s="120" t="str">
        <f>IF(AND(Målinger!W173="",Målinger!Z173=""),"",(Målinger!W173+Målinger!Z173-Målinger!F173)*'Kostnader lønn, utstyr osv.'!$S$20/60*(-1)*Målinger!$F$3)</f>
        <v/>
      </c>
      <c r="K173" s="121" t="str">
        <f>IF(Målinger!V173="","",('kjøring-støtteark'!F176-'kjøring-støtteark'!D176)*'Kostnader lønn, utstyr osv.'!$S$20/60*(-1)*Målinger!$F$3)</f>
        <v/>
      </c>
      <c r="L173" s="123" t="str">
        <f>IF(Målinger!Y173="","",(Målinger!Y173-Målinger!H173)*'Kostnader lønn, utstyr osv.'!$S$39*Målinger!$F$3*(-1))</f>
        <v/>
      </c>
      <c r="M173" s="122" t="str">
        <f>IF(Målinger!X173="","",(Målinger!X173-Målinger!G173)*'Kostnader lønn, utstyr osv.'!$S$34*(-1)*Målinger!$F$3)</f>
        <v/>
      </c>
      <c r="N173" s="120" t="str">
        <f>IF(Målinger!AG173="","",(Målinger!AG173-Målinger!$E173)*'Kostnader lønn, utstyr osv.'!$S$25*(-1))</f>
        <v/>
      </c>
      <c r="O173" s="120" t="str">
        <f>IF(AND(Målinger!AH173="",Målinger!AK173=""),"",(Målinger!AH173+Målinger!AK173-Målinger!F173)*'Kostnader lønn, utstyr osv.'!$S$20/60*(-1)*Målinger!$F$3)</f>
        <v/>
      </c>
      <c r="P173" s="121" t="str">
        <f>IF(Målinger!AG173="","",('kjøring-støtteark'!G176-'kjøring-støtteark'!D176)*'Kostnader lønn, utstyr osv.'!$S$20/60*(-1)*Målinger!$F$3)</f>
        <v/>
      </c>
      <c r="Q173" s="123" t="str">
        <f>IF(Målinger!AJ173="","",(Målinger!AJ173-Målinger!H173)*'Kostnader lønn, utstyr osv.'!$S$39*Målinger!$F$3*(-1))</f>
        <v/>
      </c>
      <c r="R173" s="122" t="str">
        <f>IF(Målinger!AI173="","",(Målinger!AI173-Målinger!G173)*'Kostnader lønn, utstyr osv.'!$S$34*(-1)*Målinger!$F$3)</f>
        <v/>
      </c>
      <c r="S173" s="120" t="str">
        <f>IF(Målinger!AR173="","",(Målinger!AR173-Målinger!$E173)*'Kostnader lønn, utstyr osv.'!$S$25*(-1))</f>
        <v/>
      </c>
      <c r="T173" s="120" t="str">
        <f>IF(AND(Målinger!AS173="",Målinger!AV173=""),"",(Målinger!AS173+Målinger!AV173-Målinger!F173)*'Kostnader lønn, utstyr osv.'!$S$20/60*(-1)*Målinger!$F$3)</f>
        <v/>
      </c>
      <c r="U173" s="121" t="str">
        <f>IF(Målinger!AR173="","",('kjøring-støtteark'!H176-'kjøring-støtteark'!D176)*'Kostnader lønn, utstyr osv.'!$S$20/60*(-1)*Målinger!$F$3)</f>
        <v/>
      </c>
      <c r="V173" s="123" t="str">
        <f>IF(Målinger!AU173="","",(Målinger!AU173-Målinger!H173)*'Kostnader lønn, utstyr osv.'!$S$39*Målinger!$F$3*(-1))</f>
        <v/>
      </c>
      <c r="W173" s="122" t="str">
        <f>IF(Målinger!AT173="","",(Målinger!AT173-Målinger!G173)*'Kostnader lønn, utstyr osv.'!$S$34*(-1)*Målinger!$F$3)</f>
        <v/>
      </c>
      <c r="X173" s="120"/>
      <c r="Y173" s="120"/>
      <c r="Z173" s="121"/>
      <c r="AA173" s="123"/>
      <c r="AB173" s="122"/>
      <c r="AC173" s="120"/>
      <c r="AD173" s="120"/>
      <c r="AE173" s="121"/>
      <c r="AF173" s="123"/>
      <c r="AG173" s="122"/>
      <c r="AH173" s="120"/>
      <c r="AI173" s="120"/>
      <c r="AJ173" s="121"/>
      <c r="AK173" s="123"/>
      <c r="AL173" s="122"/>
      <c r="AM173" s="120"/>
      <c r="AN173" s="120"/>
      <c r="AO173" s="121"/>
      <c r="AP173" s="123"/>
      <c r="AQ173" s="122"/>
      <c r="AR173" s="120"/>
      <c r="AS173" s="120"/>
      <c r="AT173" s="121"/>
      <c r="AU173" s="123"/>
      <c r="AV173" s="122"/>
      <c r="AW173" s="120"/>
      <c r="AX173" s="120"/>
      <c r="AY173" s="121"/>
      <c r="AZ173" s="123"/>
      <c r="BA173" s="122"/>
      <c r="BB173" s="120"/>
      <c r="BC173" s="120"/>
      <c r="BD173" s="121"/>
      <c r="BE173" s="123"/>
      <c r="BF173" s="122"/>
      <c r="BG173" s="120"/>
      <c r="BH173" s="120"/>
      <c r="BI173" s="121"/>
      <c r="BJ173" s="123"/>
      <c r="BK173" s="122"/>
      <c r="BL173" s="120"/>
      <c r="BM173" s="120"/>
      <c r="BN173" s="121"/>
      <c r="BO173" s="123"/>
      <c r="BP173" s="122"/>
      <c r="BQ173" s="120"/>
      <c r="BR173" s="120"/>
      <c r="BS173" s="121"/>
      <c r="BT173" s="123"/>
      <c r="BU173" s="122"/>
      <c r="BV173" s="120"/>
      <c r="BW173" s="120"/>
      <c r="BX173" s="121"/>
      <c r="BY173" s="123"/>
      <c r="BZ173" s="122"/>
      <c r="CA173" s="120"/>
      <c r="CB173" s="120"/>
      <c r="CC173" s="121"/>
      <c r="CD173" s="123"/>
      <c r="CE173" s="122"/>
      <c r="CF173" s="120"/>
      <c r="CG173" s="120"/>
      <c r="CH173" s="121"/>
      <c r="CI173" s="123"/>
      <c r="CJ173" s="122"/>
      <c r="CK173" s="120"/>
      <c r="CL173" s="120"/>
      <c r="CM173" s="121"/>
      <c r="CN173" s="123"/>
      <c r="CO173" s="122"/>
      <c r="CP173" s="120"/>
      <c r="CQ173" s="120"/>
      <c r="CR173" s="121"/>
      <c r="CS173" s="123"/>
      <c r="CT173" s="122"/>
      <c r="CU173" s="120"/>
      <c r="CV173" s="120"/>
      <c r="CW173" s="121"/>
      <c r="CX173" s="123"/>
      <c r="CY173" s="122"/>
      <c r="CZ173" s="120"/>
      <c r="DA173" s="120"/>
      <c r="DB173" s="121"/>
      <c r="DC173" s="123"/>
      <c r="DD173" s="122"/>
      <c r="DE173" s="120"/>
      <c r="DF173" s="120"/>
      <c r="DG173" s="121"/>
      <c r="DH173" s="123"/>
      <c r="DI173" s="122"/>
      <c r="DJ173" s="120"/>
      <c r="DK173" s="120"/>
      <c r="DL173" s="121"/>
      <c r="DM173" s="123"/>
      <c r="DN173" s="122"/>
      <c r="DO173" s="120"/>
      <c r="DP173" s="120"/>
      <c r="DQ173" s="121"/>
      <c r="DR173" s="123"/>
      <c r="DS173" s="122"/>
      <c r="DT173" s="115">
        <f t="shared" si="2"/>
        <v>0</v>
      </c>
    </row>
    <row r="174" spans="1:124">
      <c r="A174" s="36" t="str">
        <f>IF(Brukerregistrering!C172="","",Brukerregistrering!C172)</f>
        <v/>
      </c>
      <c r="B174" s="22" t="str">
        <f>IF(Brukerregistrering!F172="","",Brukerregistrering!F172)</f>
        <v/>
      </c>
      <c r="C174" s="23" t="str">
        <f>IF(Brukerregistrering!H172="","",Brukerregistrering!H172)</f>
        <v/>
      </c>
      <c r="D174" s="120" t="str">
        <f>IF(Målinger!K174="","",(Målinger!K174-Målinger!$E174)*'Kostnader lønn, utstyr osv.'!$S$25*(-1))</f>
        <v/>
      </c>
      <c r="E174" s="120" t="str">
        <f>IF(AND(Målinger!L174="",Målinger!O174=""),"",(Målinger!L174+Målinger!O174-Målinger!F174)*'Kostnader lønn, utstyr osv.'!$S$20/60*(-1)*Målinger!$F$3)</f>
        <v/>
      </c>
      <c r="F174" s="121" t="str">
        <f>IF(Målinger!K174="","",('kjøring-støtteark'!E177-'kjøring-støtteark'!D177)*'Kostnader lønn, utstyr osv.'!$S$20/60*(-1)*Målinger!$F$3)</f>
        <v/>
      </c>
      <c r="G174" s="123" t="str">
        <f>IF(Målinger!N174="","",(Målinger!N174-Målinger!H174)*'Kostnader lønn, utstyr osv.'!$S$39*Målinger!$F$3*(-1))</f>
        <v/>
      </c>
      <c r="H174" s="122" t="str">
        <f>IF(Målinger!M174="","",(Målinger!M174-Målinger!G174)*'Kostnader lønn, utstyr osv.'!$S$34*(-1)*Målinger!$F$3)</f>
        <v/>
      </c>
      <c r="I174" s="120" t="str">
        <f>IF(Målinger!V174="","",(Målinger!V174-Målinger!$E174)*'Kostnader lønn, utstyr osv.'!$S$25*(-1))</f>
        <v/>
      </c>
      <c r="J174" s="120" t="str">
        <f>IF(AND(Målinger!W174="",Målinger!Z174=""),"",(Målinger!W174+Målinger!Z174-Målinger!F174)*'Kostnader lønn, utstyr osv.'!$S$20/60*(-1)*Målinger!$F$3)</f>
        <v/>
      </c>
      <c r="K174" s="121" t="str">
        <f>IF(Målinger!V174="","",('kjøring-støtteark'!F177-'kjøring-støtteark'!D177)*'Kostnader lønn, utstyr osv.'!$S$20/60*(-1)*Målinger!$F$3)</f>
        <v/>
      </c>
      <c r="L174" s="123" t="str">
        <f>IF(Målinger!Y174="","",(Målinger!Y174-Målinger!H174)*'Kostnader lønn, utstyr osv.'!$S$39*Målinger!$F$3*(-1))</f>
        <v/>
      </c>
      <c r="M174" s="122" t="str">
        <f>IF(Målinger!X174="","",(Målinger!X174-Målinger!G174)*'Kostnader lønn, utstyr osv.'!$S$34*(-1)*Målinger!$F$3)</f>
        <v/>
      </c>
      <c r="N174" s="120" t="str">
        <f>IF(Målinger!AG174="","",(Målinger!AG174-Målinger!$E174)*'Kostnader lønn, utstyr osv.'!$S$25*(-1))</f>
        <v/>
      </c>
      <c r="O174" s="120" t="str">
        <f>IF(AND(Målinger!AH174="",Målinger!AK174=""),"",(Målinger!AH174+Målinger!AK174-Målinger!F174)*'Kostnader lønn, utstyr osv.'!$S$20/60*(-1)*Målinger!$F$3)</f>
        <v/>
      </c>
      <c r="P174" s="121" t="str">
        <f>IF(Målinger!AG174="","",('kjøring-støtteark'!G177-'kjøring-støtteark'!D177)*'Kostnader lønn, utstyr osv.'!$S$20/60*(-1)*Målinger!$F$3)</f>
        <v/>
      </c>
      <c r="Q174" s="123" t="str">
        <f>IF(Målinger!AJ174="","",(Målinger!AJ174-Målinger!H174)*'Kostnader lønn, utstyr osv.'!$S$39*Målinger!$F$3*(-1))</f>
        <v/>
      </c>
      <c r="R174" s="122" t="str">
        <f>IF(Målinger!AI174="","",(Målinger!AI174-Målinger!G174)*'Kostnader lønn, utstyr osv.'!$S$34*(-1)*Målinger!$F$3)</f>
        <v/>
      </c>
      <c r="S174" s="120" t="str">
        <f>IF(Målinger!AR174="","",(Målinger!AR174-Målinger!$E174)*'Kostnader lønn, utstyr osv.'!$S$25*(-1))</f>
        <v/>
      </c>
      <c r="T174" s="120" t="str">
        <f>IF(AND(Målinger!AS174="",Målinger!AV174=""),"",(Målinger!AS174+Målinger!AV174-Målinger!F174)*'Kostnader lønn, utstyr osv.'!$S$20/60*(-1)*Målinger!$F$3)</f>
        <v/>
      </c>
      <c r="U174" s="121" t="str">
        <f>IF(Målinger!AR174="","",('kjøring-støtteark'!H177-'kjøring-støtteark'!D177)*'Kostnader lønn, utstyr osv.'!$S$20/60*(-1)*Målinger!$F$3)</f>
        <v/>
      </c>
      <c r="V174" s="123" t="str">
        <f>IF(Målinger!AU174="","",(Målinger!AU174-Målinger!H174)*'Kostnader lønn, utstyr osv.'!$S$39*Målinger!$F$3*(-1))</f>
        <v/>
      </c>
      <c r="W174" s="122" t="str">
        <f>IF(Målinger!AT174="","",(Målinger!AT174-Målinger!G174)*'Kostnader lønn, utstyr osv.'!$S$34*(-1)*Målinger!$F$3)</f>
        <v/>
      </c>
      <c r="X174" s="120"/>
      <c r="Y174" s="120"/>
      <c r="Z174" s="121"/>
      <c r="AA174" s="123"/>
      <c r="AB174" s="122"/>
      <c r="AC174" s="120"/>
      <c r="AD174" s="120"/>
      <c r="AE174" s="121"/>
      <c r="AF174" s="123"/>
      <c r="AG174" s="122"/>
      <c r="AH174" s="120"/>
      <c r="AI174" s="120"/>
      <c r="AJ174" s="121"/>
      <c r="AK174" s="123"/>
      <c r="AL174" s="122"/>
      <c r="AM174" s="120"/>
      <c r="AN174" s="120"/>
      <c r="AO174" s="121"/>
      <c r="AP174" s="123"/>
      <c r="AQ174" s="122"/>
      <c r="AR174" s="120"/>
      <c r="AS174" s="120"/>
      <c r="AT174" s="121"/>
      <c r="AU174" s="123"/>
      <c r="AV174" s="122"/>
      <c r="AW174" s="120"/>
      <c r="AX174" s="120"/>
      <c r="AY174" s="121"/>
      <c r="AZ174" s="123"/>
      <c r="BA174" s="122"/>
      <c r="BB174" s="120"/>
      <c r="BC174" s="120"/>
      <c r="BD174" s="121"/>
      <c r="BE174" s="123"/>
      <c r="BF174" s="122"/>
      <c r="BG174" s="120"/>
      <c r="BH174" s="120"/>
      <c r="BI174" s="121"/>
      <c r="BJ174" s="123"/>
      <c r="BK174" s="122"/>
      <c r="BL174" s="120"/>
      <c r="BM174" s="120"/>
      <c r="BN174" s="121"/>
      <c r="BO174" s="123"/>
      <c r="BP174" s="122"/>
      <c r="BQ174" s="120"/>
      <c r="BR174" s="120"/>
      <c r="BS174" s="121"/>
      <c r="BT174" s="123"/>
      <c r="BU174" s="122"/>
      <c r="BV174" s="120"/>
      <c r="BW174" s="120"/>
      <c r="BX174" s="121"/>
      <c r="BY174" s="123"/>
      <c r="BZ174" s="122"/>
      <c r="CA174" s="120"/>
      <c r="CB174" s="120"/>
      <c r="CC174" s="121"/>
      <c r="CD174" s="123"/>
      <c r="CE174" s="122"/>
      <c r="CF174" s="120"/>
      <c r="CG174" s="120"/>
      <c r="CH174" s="121"/>
      <c r="CI174" s="123"/>
      <c r="CJ174" s="122"/>
      <c r="CK174" s="120"/>
      <c r="CL174" s="120"/>
      <c r="CM174" s="121"/>
      <c r="CN174" s="123"/>
      <c r="CO174" s="122"/>
      <c r="CP174" s="120"/>
      <c r="CQ174" s="120"/>
      <c r="CR174" s="121"/>
      <c r="CS174" s="123"/>
      <c r="CT174" s="122"/>
      <c r="CU174" s="120"/>
      <c r="CV174" s="120"/>
      <c r="CW174" s="121"/>
      <c r="CX174" s="123"/>
      <c r="CY174" s="122"/>
      <c r="CZ174" s="120"/>
      <c r="DA174" s="120"/>
      <c r="DB174" s="121"/>
      <c r="DC174" s="123"/>
      <c r="DD174" s="122"/>
      <c r="DE174" s="120"/>
      <c r="DF174" s="120"/>
      <c r="DG174" s="121"/>
      <c r="DH174" s="123"/>
      <c r="DI174" s="122"/>
      <c r="DJ174" s="120"/>
      <c r="DK174" s="120"/>
      <c r="DL174" s="121"/>
      <c r="DM174" s="123"/>
      <c r="DN174" s="122"/>
      <c r="DO174" s="120"/>
      <c r="DP174" s="120"/>
      <c r="DQ174" s="121"/>
      <c r="DR174" s="123"/>
      <c r="DS174" s="122"/>
      <c r="DT174" s="115">
        <f t="shared" si="2"/>
        <v>0</v>
      </c>
    </row>
    <row r="175" spans="1:124">
      <c r="A175" s="36" t="str">
        <f>IF(Brukerregistrering!C173="","",Brukerregistrering!C173)</f>
        <v/>
      </c>
      <c r="B175" s="22" t="str">
        <f>IF(Brukerregistrering!F173="","",Brukerregistrering!F173)</f>
        <v/>
      </c>
      <c r="C175" s="23" t="str">
        <f>IF(Brukerregistrering!H173="","",Brukerregistrering!H173)</f>
        <v/>
      </c>
      <c r="D175" s="120" t="str">
        <f>IF(Målinger!K175="","",(Målinger!K175-Målinger!$E175)*'Kostnader lønn, utstyr osv.'!$S$25*(-1))</f>
        <v/>
      </c>
      <c r="E175" s="120" t="str">
        <f>IF(AND(Målinger!L175="",Målinger!O175=""),"",(Målinger!L175+Målinger!O175-Målinger!F175)*'Kostnader lønn, utstyr osv.'!$S$20/60*(-1)*Målinger!$F$3)</f>
        <v/>
      </c>
      <c r="F175" s="121" t="str">
        <f>IF(Målinger!K175="","",('kjøring-støtteark'!E178-'kjøring-støtteark'!D178)*'Kostnader lønn, utstyr osv.'!$S$20/60*(-1)*Målinger!$F$3)</f>
        <v/>
      </c>
      <c r="G175" s="123" t="str">
        <f>IF(Målinger!N175="","",(Målinger!N175-Målinger!H175)*'Kostnader lønn, utstyr osv.'!$S$39*Målinger!$F$3*(-1))</f>
        <v/>
      </c>
      <c r="H175" s="122" t="str">
        <f>IF(Målinger!M175="","",(Målinger!M175-Målinger!G175)*'Kostnader lønn, utstyr osv.'!$S$34*(-1)*Målinger!$F$3)</f>
        <v/>
      </c>
      <c r="I175" s="120" t="str">
        <f>IF(Målinger!V175="","",(Målinger!V175-Målinger!$E175)*'Kostnader lønn, utstyr osv.'!$S$25*(-1))</f>
        <v/>
      </c>
      <c r="J175" s="120" t="str">
        <f>IF(AND(Målinger!W175="",Målinger!Z175=""),"",(Målinger!W175+Målinger!Z175-Målinger!F175)*'Kostnader lønn, utstyr osv.'!$S$20/60*(-1)*Målinger!$F$3)</f>
        <v/>
      </c>
      <c r="K175" s="121" t="str">
        <f>IF(Målinger!V175="","",('kjøring-støtteark'!F178-'kjøring-støtteark'!D178)*'Kostnader lønn, utstyr osv.'!$S$20/60*(-1)*Målinger!$F$3)</f>
        <v/>
      </c>
      <c r="L175" s="123" t="str">
        <f>IF(Målinger!Y175="","",(Målinger!Y175-Målinger!H175)*'Kostnader lønn, utstyr osv.'!$S$39*Målinger!$F$3*(-1))</f>
        <v/>
      </c>
      <c r="M175" s="122" t="str">
        <f>IF(Målinger!X175="","",(Målinger!X175-Målinger!G175)*'Kostnader lønn, utstyr osv.'!$S$34*(-1)*Målinger!$F$3)</f>
        <v/>
      </c>
      <c r="N175" s="120" t="str">
        <f>IF(Målinger!AG175="","",(Målinger!AG175-Målinger!$E175)*'Kostnader lønn, utstyr osv.'!$S$25*(-1))</f>
        <v/>
      </c>
      <c r="O175" s="120" t="str">
        <f>IF(AND(Målinger!AH175="",Målinger!AK175=""),"",(Målinger!AH175+Målinger!AK175-Målinger!F175)*'Kostnader lønn, utstyr osv.'!$S$20/60*(-1)*Målinger!$F$3)</f>
        <v/>
      </c>
      <c r="P175" s="121" t="str">
        <f>IF(Målinger!AG175="","",('kjøring-støtteark'!G178-'kjøring-støtteark'!D178)*'Kostnader lønn, utstyr osv.'!$S$20/60*(-1)*Målinger!$F$3)</f>
        <v/>
      </c>
      <c r="Q175" s="123" t="str">
        <f>IF(Målinger!AJ175="","",(Målinger!AJ175-Målinger!H175)*'Kostnader lønn, utstyr osv.'!$S$39*Målinger!$F$3*(-1))</f>
        <v/>
      </c>
      <c r="R175" s="122" t="str">
        <f>IF(Målinger!AI175="","",(Målinger!AI175-Målinger!G175)*'Kostnader lønn, utstyr osv.'!$S$34*(-1)*Målinger!$F$3)</f>
        <v/>
      </c>
      <c r="S175" s="120" t="str">
        <f>IF(Målinger!AR175="","",(Målinger!AR175-Målinger!$E175)*'Kostnader lønn, utstyr osv.'!$S$25*(-1))</f>
        <v/>
      </c>
      <c r="T175" s="120" t="str">
        <f>IF(AND(Målinger!AS175="",Målinger!AV175=""),"",(Målinger!AS175+Målinger!AV175-Målinger!F175)*'Kostnader lønn, utstyr osv.'!$S$20/60*(-1)*Målinger!$F$3)</f>
        <v/>
      </c>
      <c r="U175" s="121" t="str">
        <f>IF(Målinger!AR175="","",('kjøring-støtteark'!H178-'kjøring-støtteark'!D178)*'Kostnader lønn, utstyr osv.'!$S$20/60*(-1)*Målinger!$F$3)</f>
        <v/>
      </c>
      <c r="V175" s="123" t="str">
        <f>IF(Målinger!AU175="","",(Målinger!AU175-Målinger!H175)*'Kostnader lønn, utstyr osv.'!$S$39*Målinger!$F$3*(-1))</f>
        <v/>
      </c>
      <c r="W175" s="122" t="str">
        <f>IF(Målinger!AT175="","",(Målinger!AT175-Målinger!G175)*'Kostnader lønn, utstyr osv.'!$S$34*(-1)*Målinger!$F$3)</f>
        <v/>
      </c>
      <c r="X175" s="120"/>
      <c r="Y175" s="120"/>
      <c r="Z175" s="121"/>
      <c r="AA175" s="123"/>
      <c r="AB175" s="122"/>
      <c r="AC175" s="120"/>
      <c r="AD175" s="120"/>
      <c r="AE175" s="121"/>
      <c r="AF175" s="123"/>
      <c r="AG175" s="122"/>
      <c r="AH175" s="120"/>
      <c r="AI175" s="120"/>
      <c r="AJ175" s="121"/>
      <c r="AK175" s="123"/>
      <c r="AL175" s="122"/>
      <c r="AM175" s="120"/>
      <c r="AN175" s="120"/>
      <c r="AO175" s="121"/>
      <c r="AP175" s="123"/>
      <c r="AQ175" s="122"/>
      <c r="AR175" s="120"/>
      <c r="AS175" s="120"/>
      <c r="AT175" s="121"/>
      <c r="AU175" s="123"/>
      <c r="AV175" s="122"/>
      <c r="AW175" s="120"/>
      <c r="AX175" s="120"/>
      <c r="AY175" s="121"/>
      <c r="AZ175" s="123"/>
      <c r="BA175" s="122"/>
      <c r="BB175" s="120"/>
      <c r="BC175" s="120"/>
      <c r="BD175" s="121"/>
      <c r="BE175" s="123"/>
      <c r="BF175" s="122"/>
      <c r="BG175" s="120"/>
      <c r="BH175" s="120"/>
      <c r="BI175" s="121"/>
      <c r="BJ175" s="123"/>
      <c r="BK175" s="122"/>
      <c r="BL175" s="120"/>
      <c r="BM175" s="120"/>
      <c r="BN175" s="121"/>
      <c r="BO175" s="123"/>
      <c r="BP175" s="122"/>
      <c r="BQ175" s="120"/>
      <c r="BR175" s="120"/>
      <c r="BS175" s="121"/>
      <c r="BT175" s="123"/>
      <c r="BU175" s="122"/>
      <c r="BV175" s="120"/>
      <c r="BW175" s="120"/>
      <c r="BX175" s="121"/>
      <c r="BY175" s="123"/>
      <c r="BZ175" s="122"/>
      <c r="CA175" s="120"/>
      <c r="CB175" s="120"/>
      <c r="CC175" s="121"/>
      <c r="CD175" s="123"/>
      <c r="CE175" s="122"/>
      <c r="CF175" s="120"/>
      <c r="CG175" s="120"/>
      <c r="CH175" s="121"/>
      <c r="CI175" s="123"/>
      <c r="CJ175" s="122"/>
      <c r="CK175" s="120"/>
      <c r="CL175" s="120"/>
      <c r="CM175" s="121"/>
      <c r="CN175" s="123"/>
      <c r="CO175" s="122"/>
      <c r="CP175" s="120"/>
      <c r="CQ175" s="120"/>
      <c r="CR175" s="121"/>
      <c r="CS175" s="123"/>
      <c r="CT175" s="122"/>
      <c r="CU175" s="120"/>
      <c r="CV175" s="120"/>
      <c r="CW175" s="121"/>
      <c r="CX175" s="123"/>
      <c r="CY175" s="122"/>
      <c r="CZ175" s="120"/>
      <c r="DA175" s="120"/>
      <c r="DB175" s="121"/>
      <c r="DC175" s="123"/>
      <c r="DD175" s="122"/>
      <c r="DE175" s="120"/>
      <c r="DF175" s="120"/>
      <c r="DG175" s="121"/>
      <c r="DH175" s="123"/>
      <c r="DI175" s="122"/>
      <c r="DJ175" s="120"/>
      <c r="DK175" s="120"/>
      <c r="DL175" s="121"/>
      <c r="DM175" s="123"/>
      <c r="DN175" s="122"/>
      <c r="DO175" s="120"/>
      <c r="DP175" s="120"/>
      <c r="DQ175" s="121"/>
      <c r="DR175" s="123"/>
      <c r="DS175" s="122"/>
      <c r="DT175" s="115">
        <f t="shared" si="2"/>
        <v>0</v>
      </c>
    </row>
    <row r="176" spans="1:124">
      <c r="A176" s="36" t="str">
        <f>IF(Brukerregistrering!C174="","",Brukerregistrering!C174)</f>
        <v/>
      </c>
      <c r="B176" s="22" t="str">
        <f>IF(Brukerregistrering!F174="","",Brukerregistrering!F174)</f>
        <v/>
      </c>
      <c r="C176" s="23" t="str">
        <f>IF(Brukerregistrering!H174="","",Brukerregistrering!H174)</f>
        <v/>
      </c>
      <c r="D176" s="120" t="str">
        <f>IF(Målinger!K176="","",(Målinger!K176-Målinger!$E176)*'Kostnader lønn, utstyr osv.'!$S$25*(-1))</f>
        <v/>
      </c>
      <c r="E176" s="120" t="str">
        <f>IF(AND(Målinger!L176="",Målinger!O176=""),"",(Målinger!L176+Målinger!O176-Målinger!F176)*'Kostnader lønn, utstyr osv.'!$S$20/60*(-1)*Målinger!$F$3)</f>
        <v/>
      </c>
      <c r="F176" s="121" t="str">
        <f>IF(Målinger!K176="","",('kjøring-støtteark'!E179-'kjøring-støtteark'!D179)*'Kostnader lønn, utstyr osv.'!$S$20/60*(-1)*Målinger!$F$3)</f>
        <v/>
      </c>
      <c r="G176" s="123" t="str">
        <f>IF(Målinger!N176="","",(Målinger!N176-Målinger!H176)*'Kostnader lønn, utstyr osv.'!$S$39*Målinger!$F$3*(-1))</f>
        <v/>
      </c>
      <c r="H176" s="122" t="str">
        <f>IF(Målinger!M176="","",(Målinger!M176-Målinger!G176)*'Kostnader lønn, utstyr osv.'!$S$34*(-1)*Målinger!$F$3)</f>
        <v/>
      </c>
      <c r="I176" s="120" t="str">
        <f>IF(Målinger!V176="","",(Målinger!V176-Målinger!$E176)*'Kostnader lønn, utstyr osv.'!$S$25*(-1))</f>
        <v/>
      </c>
      <c r="J176" s="120" t="str">
        <f>IF(AND(Målinger!W176="",Målinger!Z176=""),"",(Målinger!W176+Målinger!Z176-Målinger!F176)*'Kostnader lønn, utstyr osv.'!$S$20/60*(-1)*Målinger!$F$3)</f>
        <v/>
      </c>
      <c r="K176" s="121" t="str">
        <f>IF(Målinger!V176="","",('kjøring-støtteark'!F179-'kjøring-støtteark'!D179)*'Kostnader lønn, utstyr osv.'!$S$20/60*(-1)*Målinger!$F$3)</f>
        <v/>
      </c>
      <c r="L176" s="123" t="str">
        <f>IF(Målinger!Y176="","",(Målinger!Y176-Målinger!H176)*'Kostnader lønn, utstyr osv.'!$S$39*Målinger!$F$3*(-1))</f>
        <v/>
      </c>
      <c r="M176" s="122" t="str">
        <f>IF(Målinger!X176="","",(Målinger!X176-Målinger!G176)*'Kostnader lønn, utstyr osv.'!$S$34*(-1)*Målinger!$F$3)</f>
        <v/>
      </c>
      <c r="N176" s="120" t="str">
        <f>IF(Målinger!AG176="","",(Målinger!AG176-Målinger!$E176)*'Kostnader lønn, utstyr osv.'!$S$25*(-1))</f>
        <v/>
      </c>
      <c r="O176" s="120" t="str">
        <f>IF(AND(Målinger!AH176="",Målinger!AK176=""),"",(Målinger!AH176+Målinger!AK176-Målinger!F176)*'Kostnader lønn, utstyr osv.'!$S$20/60*(-1)*Målinger!$F$3)</f>
        <v/>
      </c>
      <c r="P176" s="121" t="str">
        <f>IF(Målinger!AG176="","",('kjøring-støtteark'!G179-'kjøring-støtteark'!D179)*'Kostnader lønn, utstyr osv.'!$S$20/60*(-1)*Målinger!$F$3)</f>
        <v/>
      </c>
      <c r="Q176" s="123" t="str">
        <f>IF(Målinger!AJ176="","",(Målinger!AJ176-Målinger!H176)*'Kostnader lønn, utstyr osv.'!$S$39*Målinger!$F$3*(-1))</f>
        <v/>
      </c>
      <c r="R176" s="122" t="str">
        <f>IF(Målinger!AI176="","",(Målinger!AI176-Målinger!G176)*'Kostnader lønn, utstyr osv.'!$S$34*(-1)*Målinger!$F$3)</f>
        <v/>
      </c>
      <c r="S176" s="120" t="str">
        <f>IF(Målinger!AR176="","",(Målinger!AR176-Målinger!$E176)*'Kostnader lønn, utstyr osv.'!$S$25*(-1))</f>
        <v/>
      </c>
      <c r="T176" s="120" t="str">
        <f>IF(AND(Målinger!AS176="",Målinger!AV176=""),"",(Målinger!AS176+Målinger!AV176-Målinger!F176)*'Kostnader lønn, utstyr osv.'!$S$20/60*(-1)*Målinger!$F$3)</f>
        <v/>
      </c>
      <c r="U176" s="121" t="str">
        <f>IF(Målinger!AR176="","",('kjøring-støtteark'!H179-'kjøring-støtteark'!D179)*'Kostnader lønn, utstyr osv.'!$S$20/60*(-1)*Målinger!$F$3)</f>
        <v/>
      </c>
      <c r="V176" s="123" t="str">
        <f>IF(Målinger!AU176="","",(Målinger!AU176-Målinger!H176)*'Kostnader lønn, utstyr osv.'!$S$39*Målinger!$F$3*(-1))</f>
        <v/>
      </c>
      <c r="W176" s="122" t="str">
        <f>IF(Målinger!AT176="","",(Målinger!AT176-Målinger!G176)*'Kostnader lønn, utstyr osv.'!$S$34*(-1)*Målinger!$F$3)</f>
        <v/>
      </c>
      <c r="X176" s="120"/>
      <c r="Y176" s="120"/>
      <c r="Z176" s="121"/>
      <c r="AA176" s="123"/>
      <c r="AB176" s="122"/>
      <c r="AC176" s="120"/>
      <c r="AD176" s="120"/>
      <c r="AE176" s="121"/>
      <c r="AF176" s="123"/>
      <c r="AG176" s="122"/>
      <c r="AH176" s="120"/>
      <c r="AI176" s="120"/>
      <c r="AJ176" s="121"/>
      <c r="AK176" s="123"/>
      <c r="AL176" s="122"/>
      <c r="AM176" s="120"/>
      <c r="AN176" s="120"/>
      <c r="AO176" s="121"/>
      <c r="AP176" s="123"/>
      <c r="AQ176" s="122"/>
      <c r="AR176" s="120"/>
      <c r="AS176" s="120"/>
      <c r="AT176" s="121"/>
      <c r="AU176" s="123"/>
      <c r="AV176" s="122"/>
      <c r="AW176" s="120"/>
      <c r="AX176" s="120"/>
      <c r="AY176" s="121"/>
      <c r="AZ176" s="123"/>
      <c r="BA176" s="122"/>
      <c r="BB176" s="120"/>
      <c r="BC176" s="120"/>
      <c r="BD176" s="121"/>
      <c r="BE176" s="123"/>
      <c r="BF176" s="122"/>
      <c r="BG176" s="120"/>
      <c r="BH176" s="120"/>
      <c r="BI176" s="121"/>
      <c r="BJ176" s="123"/>
      <c r="BK176" s="122"/>
      <c r="BL176" s="120"/>
      <c r="BM176" s="120"/>
      <c r="BN176" s="121"/>
      <c r="BO176" s="123"/>
      <c r="BP176" s="122"/>
      <c r="BQ176" s="120"/>
      <c r="BR176" s="120"/>
      <c r="BS176" s="121"/>
      <c r="BT176" s="123"/>
      <c r="BU176" s="122"/>
      <c r="BV176" s="120"/>
      <c r="BW176" s="120"/>
      <c r="BX176" s="121"/>
      <c r="BY176" s="123"/>
      <c r="BZ176" s="122"/>
      <c r="CA176" s="120"/>
      <c r="CB176" s="120"/>
      <c r="CC176" s="121"/>
      <c r="CD176" s="123"/>
      <c r="CE176" s="122"/>
      <c r="CF176" s="120"/>
      <c r="CG176" s="120"/>
      <c r="CH176" s="121"/>
      <c r="CI176" s="123"/>
      <c r="CJ176" s="122"/>
      <c r="CK176" s="120"/>
      <c r="CL176" s="120"/>
      <c r="CM176" s="121"/>
      <c r="CN176" s="123"/>
      <c r="CO176" s="122"/>
      <c r="CP176" s="120"/>
      <c r="CQ176" s="120"/>
      <c r="CR176" s="121"/>
      <c r="CS176" s="123"/>
      <c r="CT176" s="122"/>
      <c r="CU176" s="120"/>
      <c r="CV176" s="120"/>
      <c r="CW176" s="121"/>
      <c r="CX176" s="123"/>
      <c r="CY176" s="122"/>
      <c r="CZ176" s="120"/>
      <c r="DA176" s="120"/>
      <c r="DB176" s="121"/>
      <c r="DC176" s="123"/>
      <c r="DD176" s="122"/>
      <c r="DE176" s="120"/>
      <c r="DF176" s="120"/>
      <c r="DG176" s="121"/>
      <c r="DH176" s="123"/>
      <c r="DI176" s="122"/>
      <c r="DJ176" s="120"/>
      <c r="DK176" s="120"/>
      <c r="DL176" s="121"/>
      <c r="DM176" s="123"/>
      <c r="DN176" s="122"/>
      <c r="DO176" s="120"/>
      <c r="DP176" s="120"/>
      <c r="DQ176" s="121"/>
      <c r="DR176" s="123"/>
      <c r="DS176" s="122"/>
      <c r="DT176" s="115">
        <f t="shared" si="2"/>
        <v>0</v>
      </c>
    </row>
    <row r="177" spans="1:124">
      <c r="A177" s="36" t="str">
        <f>IF(Brukerregistrering!C175="","",Brukerregistrering!C175)</f>
        <v/>
      </c>
      <c r="B177" s="22" t="str">
        <f>IF(Brukerregistrering!F175="","",Brukerregistrering!F175)</f>
        <v/>
      </c>
      <c r="C177" s="23" t="str">
        <f>IF(Brukerregistrering!H175="","",Brukerregistrering!H175)</f>
        <v/>
      </c>
      <c r="D177" s="120" t="str">
        <f>IF(Målinger!K177="","",(Målinger!K177-Målinger!$E177)*'Kostnader lønn, utstyr osv.'!$S$25*(-1))</f>
        <v/>
      </c>
      <c r="E177" s="120" t="str">
        <f>IF(AND(Målinger!L177="",Målinger!O177=""),"",(Målinger!L177+Målinger!O177-Målinger!F177)*'Kostnader lønn, utstyr osv.'!$S$20/60*(-1)*Målinger!$F$3)</f>
        <v/>
      </c>
      <c r="F177" s="121" t="str">
        <f>IF(Målinger!K177="","",('kjøring-støtteark'!E180-'kjøring-støtteark'!D180)*'Kostnader lønn, utstyr osv.'!$S$20/60*(-1)*Målinger!$F$3)</f>
        <v/>
      </c>
      <c r="G177" s="123" t="str">
        <f>IF(Målinger!N177="","",(Målinger!N177-Målinger!H177)*'Kostnader lønn, utstyr osv.'!$S$39*Målinger!$F$3*(-1))</f>
        <v/>
      </c>
      <c r="H177" s="122" t="str">
        <f>IF(Målinger!M177="","",(Målinger!M177-Målinger!G177)*'Kostnader lønn, utstyr osv.'!$S$34*(-1)*Målinger!$F$3)</f>
        <v/>
      </c>
      <c r="I177" s="120" t="str">
        <f>IF(Målinger!V177="","",(Målinger!V177-Målinger!$E177)*'Kostnader lønn, utstyr osv.'!$S$25*(-1))</f>
        <v/>
      </c>
      <c r="J177" s="120" t="str">
        <f>IF(AND(Målinger!W177="",Målinger!Z177=""),"",(Målinger!W177+Målinger!Z177-Målinger!F177)*'Kostnader lønn, utstyr osv.'!$S$20/60*(-1)*Målinger!$F$3)</f>
        <v/>
      </c>
      <c r="K177" s="121" t="str">
        <f>IF(Målinger!V177="","",('kjøring-støtteark'!F180-'kjøring-støtteark'!D180)*'Kostnader lønn, utstyr osv.'!$S$20/60*(-1)*Målinger!$F$3)</f>
        <v/>
      </c>
      <c r="L177" s="123" t="str">
        <f>IF(Målinger!Y177="","",(Målinger!Y177-Målinger!H177)*'Kostnader lønn, utstyr osv.'!$S$39*Målinger!$F$3*(-1))</f>
        <v/>
      </c>
      <c r="M177" s="122" t="str">
        <f>IF(Målinger!X177="","",(Målinger!X177-Målinger!G177)*'Kostnader lønn, utstyr osv.'!$S$34*(-1)*Målinger!$F$3)</f>
        <v/>
      </c>
      <c r="N177" s="120" t="str">
        <f>IF(Målinger!AG177="","",(Målinger!AG177-Målinger!$E177)*'Kostnader lønn, utstyr osv.'!$S$25*(-1))</f>
        <v/>
      </c>
      <c r="O177" s="120" t="str">
        <f>IF(AND(Målinger!AH177="",Målinger!AK177=""),"",(Målinger!AH177+Målinger!AK177-Målinger!F177)*'Kostnader lønn, utstyr osv.'!$S$20/60*(-1)*Målinger!$F$3)</f>
        <v/>
      </c>
      <c r="P177" s="121" t="str">
        <f>IF(Målinger!AG177="","",('kjøring-støtteark'!G180-'kjøring-støtteark'!D180)*'Kostnader lønn, utstyr osv.'!$S$20/60*(-1)*Målinger!$F$3)</f>
        <v/>
      </c>
      <c r="Q177" s="123" t="str">
        <f>IF(Målinger!AJ177="","",(Målinger!AJ177-Målinger!H177)*'Kostnader lønn, utstyr osv.'!$S$39*Målinger!$F$3*(-1))</f>
        <v/>
      </c>
      <c r="R177" s="122" t="str">
        <f>IF(Målinger!AI177="","",(Målinger!AI177-Målinger!G177)*'Kostnader lønn, utstyr osv.'!$S$34*(-1)*Målinger!$F$3)</f>
        <v/>
      </c>
      <c r="S177" s="120" t="str">
        <f>IF(Målinger!AR177="","",(Målinger!AR177-Målinger!$E177)*'Kostnader lønn, utstyr osv.'!$S$25*(-1))</f>
        <v/>
      </c>
      <c r="T177" s="120" t="str">
        <f>IF(AND(Målinger!AS177="",Målinger!AV177=""),"",(Målinger!AS177+Målinger!AV177-Målinger!F177)*'Kostnader lønn, utstyr osv.'!$S$20/60*(-1)*Målinger!$F$3)</f>
        <v/>
      </c>
      <c r="U177" s="121" t="str">
        <f>IF(Målinger!AR177="","",('kjøring-støtteark'!H180-'kjøring-støtteark'!D180)*'Kostnader lønn, utstyr osv.'!$S$20/60*(-1)*Målinger!$F$3)</f>
        <v/>
      </c>
      <c r="V177" s="123" t="str">
        <f>IF(Målinger!AU177="","",(Målinger!AU177-Målinger!H177)*'Kostnader lønn, utstyr osv.'!$S$39*Målinger!$F$3*(-1))</f>
        <v/>
      </c>
      <c r="W177" s="122" t="str">
        <f>IF(Målinger!AT177="","",(Målinger!AT177-Målinger!G177)*'Kostnader lønn, utstyr osv.'!$S$34*(-1)*Målinger!$F$3)</f>
        <v/>
      </c>
      <c r="X177" s="120"/>
      <c r="Y177" s="120"/>
      <c r="Z177" s="121"/>
      <c r="AA177" s="123"/>
      <c r="AB177" s="122"/>
      <c r="AC177" s="120"/>
      <c r="AD177" s="120"/>
      <c r="AE177" s="121"/>
      <c r="AF177" s="123"/>
      <c r="AG177" s="122"/>
      <c r="AH177" s="120"/>
      <c r="AI177" s="120"/>
      <c r="AJ177" s="121"/>
      <c r="AK177" s="123"/>
      <c r="AL177" s="122"/>
      <c r="AM177" s="120"/>
      <c r="AN177" s="120"/>
      <c r="AO177" s="121"/>
      <c r="AP177" s="123"/>
      <c r="AQ177" s="122"/>
      <c r="AR177" s="120"/>
      <c r="AS177" s="120"/>
      <c r="AT177" s="121"/>
      <c r="AU177" s="123"/>
      <c r="AV177" s="122"/>
      <c r="AW177" s="120"/>
      <c r="AX177" s="120"/>
      <c r="AY177" s="121"/>
      <c r="AZ177" s="123"/>
      <c r="BA177" s="122"/>
      <c r="BB177" s="120"/>
      <c r="BC177" s="120"/>
      <c r="BD177" s="121"/>
      <c r="BE177" s="123"/>
      <c r="BF177" s="122"/>
      <c r="BG177" s="120"/>
      <c r="BH177" s="120"/>
      <c r="BI177" s="121"/>
      <c r="BJ177" s="123"/>
      <c r="BK177" s="122"/>
      <c r="BL177" s="120"/>
      <c r="BM177" s="120"/>
      <c r="BN177" s="121"/>
      <c r="BO177" s="123"/>
      <c r="BP177" s="122"/>
      <c r="BQ177" s="120"/>
      <c r="BR177" s="120"/>
      <c r="BS177" s="121"/>
      <c r="BT177" s="123"/>
      <c r="BU177" s="122"/>
      <c r="BV177" s="120"/>
      <c r="BW177" s="120"/>
      <c r="BX177" s="121"/>
      <c r="BY177" s="123"/>
      <c r="BZ177" s="122"/>
      <c r="CA177" s="120"/>
      <c r="CB177" s="120"/>
      <c r="CC177" s="121"/>
      <c r="CD177" s="123"/>
      <c r="CE177" s="122"/>
      <c r="CF177" s="120"/>
      <c r="CG177" s="120"/>
      <c r="CH177" s="121"/>
      <c r="CI177" s="123"/>
      <c r="CJ177" s="122"/>
      <c r="CK177" s="120"/>
      <c r="CL177" s="120"/>
      <c r="CM177" s="121"/>
      <c r="CN177" s="123"/>
      <c r="CO177" s="122"/>
      <c r="CP177" s="120"/>
      <c r="CQ177" s="120"/>
      <c r="CR177" s="121"/>
      <c r="CS177" s="123"/>
      <c r="CT177" s="122"/>
      <c r="CU177" s="120"/>
      <c r="CV177" s="120"/>
      <c r="CW177" s="121"/>
      <c r="CX177" s="123"/>
      <c r="CY177" s="122"/>
      <c r="CZ177" s="120"/>
      <c r="DA177" s="120"/>
      <c r="DB177" s="121"/>
      <c r="DC177" s="123"/>
      <c r="DD177" s="122"/>
      <c r="DE177" s="120"/>
      <c r="DF177" s="120"/>
      <c r="DG177" s="121"/>
      <c r="DH177" s="123"/>
      <c r="DI177" s="122"/>
      <c r="DJ177" s="120"/>
      <c r="DK177" s="120"/>
      <c r="DL177" s="121"/>
      <c r="DM177" s="123"/>
      <c r="DN177" s="122"/>
      <c r="DO177" s="120"/>
      <c r="DP177" s="120"/>
      <c r="DQ177" s="121"/>
      <c r="DR177" s="123"/>
      <c r="DS177" s="122"/>
      <c r="DT177" s="115">
        <f t="shared" si="2"/>
        <v>0</v>
      </c>
    </row>
    <row r="178" spans="1:124">
      <c r="A178" s="36" t="str">
        <f>IF(Brukerregistrering!C176="","",Brukerregistrering!C176)</f>
        <v/>
      </c>
      <c r="B178" s="22" t="str">
        <f>IF(Brukerregistrering!F176="","",Brukerregistrering!F176)</f>
        <v/>
      </c>
      <c r="C178" s="23" t="str">
        <f>IF(Brukerregistrering!H176="","",Brukerregistrering!H176)</f>
        <v/>
      </c>
      <c r="D178" s="120" t="str">
        <f>IF(Målinger!K178="","",(Målinger!K178-Målinger!$E178)*'Kostnader lønn, utstyr osv.'!$S$25*(-1))</f>
        <v/>
      </c>
      <c r="E178" s="120" t="str">
        <f>IF(AND(Målinger!L178="",Målinger!O178=""),"",(Målinger!L178+Målinger!O178-Målinger!F178)*'Kostnader lønn, utstyr osv.'!$S$20/60*(-1)*Målinger!$F$3)</f>
        <v/>
      </c>
      <c r="F178" s="121" t="str">
        <f>IF(Målinger!K178="","",('kjøring-støtteark'!E181-'kjøring-støtteark'!D181)*'Kostnader lønn, utstyr osv.'!$S$20/60*(-1)*Målinger!$F$3)</f>
        <v/>
      </c>
      <c r="G178" s="123" t="str">
        <f>IF(Målinger!N178="","",(Målinger!N178-Målinger!H178)*'Kostnader lønn, utstyr osv.'!$S$39*Målinger!$F$3*(-1))</f>
        <v/>
      </c>
      <c r="H178" s="122" t="str">
        <f>IF(Målinger!M178="","",(Målinger!M178-Målinger!G178)*'Kostnader lønn, utstyr osv.'!$S$34*(-1)*Målinger!$F$3)</f>
        <v/>
      </c>
      <c r="I178" s="120" t="str">
        <f>IF(Målinger!V178="","",(Målinger!V178-Målinger!$E178)*'Kostnader lønn, utstyr osv.'!$S$25*(-1))</f>
        <v/>
      </c>
      <c r="J178" s="120" t="str">
        <f>IF(AND(Målinger!W178="",Målinger!Z178=""),"",(Målinger!W178+Målinger!Z178-Målinger!F178)*'Kostnader lønn, utstyr osv.'!$S$20/60*(-1)*Målinger!$F$3)</f>
        <v/>
      </c>
      <c r="K178" s="121" t="str">
        <f>IF(Målinger!V178="","",('kjøring-støtteark'!F181-'kjøring-støtteark'!D181)*'Kostnader lønn, utstyr osv.'!$S$20/60*(-1)*Målinger!$F$3)</f>
        <v/>
      </c>
      <c r="L178" s="123" t="str">
        <f>IF(Målinger!Y178="","",(Målinger!Y178-Målinger!H178)*'Kostnader lønn, utstyr osv.'!$S$39*Målinger!$F$3*(-1))</f>
        <v/>
      </c>
      <c r="M178" s="122" t="str">
        <f>IF(Målinger!X178="","",(Målinger!X178-Målinger!G178)*'Kostnader lønn, utstyr osv.'!$S$34*(-1)*Målinger!$F$3)</f>
        <v/>
      </c>
      <c r="N178" s="120" t="str">
        <f>IF(Målinger!AG178="","",(Målinger!AG178-Målinger!$E178)*'Kostnader lønn, utstyr osv.'!$S$25*(-1))</f>
        <v/>
      </c>
      <c r="O178" s="120" t="str">
        <f>IF(AND(Målinger!AH178="",Målinger!AK178=""),"",(Målinger!AH178+Målinger!AK178-Målinger!F178)*'Kostnader lønn, utstyr osv.'!$S$20/60*(-1)*Målinger!$F$3)</f>
        <v/>
      </c>
      <c r="P178" s="121" t="str">
        <f>IF(Målinger!AG178="","",('kjøring-støtteark'!G181-'kjøring-støtteark'!D181)*'Kostnader lønn, utstyr osv.'!$S$20/60*(-1)*Målinger!$F$3)</f>
        <v/>
      </c>
      <c r="Q178" s="123" t="str">
        <f>IF(Målinger!AJ178="","",(Målinger!AJ178-Målinger!H178)*'Kostnader lønn, utstyr osv.'!$S$39*Målinger!$F$3*(-1))</f>
        <v/>
      </c>
      <c r="R178" s="122" t="str">
        <f>IF(Målinger!AI178="","",(Målinger!AI178-Målinger!G178)*'Kostnader lønn, utstyr osv.'!$S$34*(-1)*Målinger!$F$3)</f>
        <v/>
      </c>
      <c r="S178" s="120" t="str">
        <f>IF(Målinger!AR178="","",(Målinger!AR178-Målinger!$E178)*'Kostnader lønn, utstyr osv.'!$S$25*(-1))</f>
        <v/>
      </c>
      <c r="T178" s="120" t="str">
        <f>IF(AND(Målinger!AS178="",Målinger!AV178=""),"",(Målinger!AS178+Målinger!AV178-Målinger!F178)*'Kostnader lønn, utstyr osv.'!$S$20/60*(-1)*Målinger!$F$3)</f>
        <v/>
      </c>
      <c r="U178" s="121" t="str">
        <f>IF(Målinger!AR178="","",('kjøring-støtteark'!H181-'kjøring-støtteark'!D181)*'Kostnader lønn, utstyr osv.'!$S$20/60*(-1)*Målinger!$F$3)</f>
        <v/>
      </c>
      <c r="V178" s="123" t="str">
        <f>IF(Målinger!AU178="","",(Målinger!AU178-Målinger!H178)*'Kostnader lønn, utstyr osv.'!$S$39*Målinger!$F$3*(-1))</f>
        <v/>
      </c>
      <c r="W178" s="122" t="str">
        <f>IF(Målinger!AT178="","",(Målinger!AT178-Målinger!G178)*'Kostnader lønn, utstyr osv.'!$S$34*(-1)*Målinger!$F$3)</f>
        <v/>
      </c>
      <c r="X178" s="120"/>
      <c r="Y178" s="120"/>
      <c r="Z178" s="121"/>
      <c r="AA178" s="123"/>
      <c r="AB178" s="122"/>
      <c r="AC178" s="120"/>
      <c r="AD178" s="120"/>
      <c r="AE178" s="121"/>
      <c r="AF178" s="123"/>
      <c r="AG178" s="122"/>
      <c r="AH178" s="120"/>
      <c r="AI178" s="120"/>
      <c r="AJ178" s="121"/>
      <c r="AK178" s="123"/>
      <c r="AL178" s="122"/>
      <c r="AM178" s="120"/>
      <c r="AN178" s="120"/>
      <c r="AO178" s="121"/>
      <c r="AP178" s="123"/>
      <c r="AQ178" s="122"/>
      <c r="AR178" s="120"/>
      <c r="AS178" s="120"/>
      <c r="AT178" s="121"/>
      <c r="AU178" s="123"/>
      <c r="AV178" s="122"/>
      <c r="AW178" s="120"/>
      <c r="AX178" s="120"/>
      <c r="AY178" s="121"/>
      <c r="AZ178" s="123"/>
      <c r="BA178" s="122"/>
      <c r="BB178" s="120"/>
      <c r="BC178" s="120"/>
      <c r="BD178" s="121"/>
      <c r="BE178" s="123"/>
      <c r="BF178" s="122"/>
      <c r="BG178" s="120"/>
      <c r="BH178" s="120"/>
      <c r="BI178" s="121"/>
      <c r="BJ178" s="123"/>
      <c r="BK178" s="122"/>
      <c r="BL178" s="120"/>
      <c r="BM178" s="120"/>
      <c r="BN178" s="121"/>
      <c r="BO178" s="123"/>
      <c r="BP178" s="122"/>
      <c r="BQ178" s="120"/>
      <c r="BR178" s="120"/>
      <c r="BS178" s="121"/>
      <c r="BT178" s="123"/>
      <c r="BU178" s="122"/>
      <c r="BV178" s="120"/>
      <c r="BW178" s="120"/>
      <c r="BX178" s="121"/>
      <c r="BY178" s="123"/>
      <c r="BZ178" s="122"/>
      <c r="CA178" s="120"/>
      <c r="CB178" s="120"/>
      <c r="CC178" s="121"/>
      <c r="CD178" s="123"/>
      <c r="CE178" s="122"/>
      <c r="CF178" s="120"/>
      <c r="CG178" s="120"/>
      <c r="CH178" s="121"/>
      <c r="CI178" s="123"/>
      <c r="CJ178" s="122"/>
      <c r="CK178" s="120"/>
      <c r="CL178" s="120"/>
      <c r="CM178" s="121"/>
      <c r="CN178" s="123"/>
      <c r="CO178" s="122"/>
      <c r="CP178" s="120"/>
      <c r="CQ178" s="120"/>
      <c r="CR178" s="121"/>
      <c r="CS178" s="123"/>
      <c r="CT178" s="122"/>
      <c r="CU178" s="120"/>
      <c r="CV178" s="120"/>
      <c r="CW178" s="121"/>
      <c r="CX178" s="123"/>
      <c r="CY178" s="122"/>
      <c r="CZ178" s="120"/>
      <c r="DA178" s="120"/>
      <c r="DB178" s="121"/>
      <c r="DC178" s="123"/>
      <c r="DD178" s="122"/>
      <c r="DE178" s="120"/>
      <c r="DF178" s="120"/>
      <c r="DG178" s="121"/>
      <c r="DH178" s="123"/>
      <c r="DI178" s="122"/>
      <c r="DJ178" s="120"/>
      <c r="DK178" s="120"/>
      <c r="DL178" s="121"/>
      <c r="DM178" s="123"/>
      <c r="DN178" s="122"/>
      <c r="DO178" s="120"/>
      <c r="DP178" s="120"/>
      <c r="DQ178" s="121"/>
      <c r="DR178" s="123"/>
      <c r="DS178" s="122"/>
      <c r="DT178" s="115">
        <f t="shared" si="2"/>
        <v>0</v>
      </c>
    </row>
    <row r="179" spans="1:124">
      <c r="A179" s="36" t="str">
        <f>IF(Brukerregistrering!C177="","",Brukerregistrering!C177)</f>
        <v/>
      </c>
      <c r="B179" s="22" t="str">
        <f>IF(Brukerregistrering!F177="","",Brukerregistrering!F177)</f>
        <v/>
      </c>
      <c r="C179" s="23" t="str">
        <f>IF(Brukerregistrering!H177="","",Brukerregistrering!H177)</f>
        <v/>
      </c>
      <c r="D179" s="120" t="str">
        <f>IF(Målinger!K179="","",(Målinger!K179-Målinger!$E179)*'Kostnader lønn, utstyr osv.'!$S$25*(-1))</f>
        <v/>
      </c>
      <c r="E179" s="120" t="str">
        <f>IF(AND(Målinger!L179="",Målinger!O179=""),"",(Målinger!L179+Målinger!O179-Målinger!F179)*'Kostnader lønn, utstyr osv.'!$S$20/60*(-1)*Målinger!$F$3)</f>
        <v/>
      </c>
      <c r="F179" s="121" t="str">
        <f>IF(Målinger!K179="","",('kjøring-støtteark'!E182-'kjøring-støtteark'!D182)*'Kostnader lønn, utstyr osv.'!$S$20/60*(-1)*Målinger!$F$3)</f>
        <v/>
      </c>
      <c r="G179" s="123" t="str">
        <f>IF(Målinger!N179="","",(Målinger!N179-Målinger!H179)*'Kostnader lønn, utstyr osv.'!$S$39*Målinger!$F$3*(-1))</f>
        <v/>
      </c>
      <c r="H179" s="122" t="str">
        <f>IF(Målinger!M179="","",(Målinger!M179-Målinger!G179)*'Kostnader lønn, utstyr osv.'!$S$34*(-1)*Målinger!$F$3)</f>
        <v/>
      </c>
      <c r="I179" s="120" t="str">
        <f>IF(Målinger!V179="","",(Målinger!V179-Målinger!$E179)*'Kostnader lønn, utstyr osv.'!$S$25*(-1))</f>
        <v/>
      </c>
      <c r="J179" s="120" t="str">
        <f>IF(AND(Målinger!W179="",Målinger!Z179=""),"",(Målinger!W179+Målinger!Z179-Målinger!F179)*'Kostnader lønn, utstyr osv.'!$S$20/60*(-1)*Målinger!$F$3)</f>
        <v/>
      </c>
      <c r="K179" s="121" t="str">
        <f>IF(Målinger!V179="","",('kjøring-støtteark'!F182-'kjøring-støtteark'!D182)*'Kostnader lønn, utstyr osv.'!$S$20/60*(-1)*Målinger!$F$3)</f>
        <v/>
      </c>
      <c r="L179" s="123" t="str">
        <f>IF(Målinger!Y179="","",(Målinger!Y179-Målinger!H179)*'Kostnader lønn, utstyr osv.'!$S$39*Målinger!$F$3*(-1))</f>
        <v/>
      </c>
      <c r="M179" s="122" t="str">
        <f>IF(Målinger!X179="","",(Målinger!X179-Målinger!G179)*'Kostnader lønn, utstyr osv.'!$S$34*(-1)*Målinger!$F$3)</f>
        <v/>
      </c>
      <c r="N179" s="120" t="str">
        <f>IF(Målinger!AG179="","",(Målinger!AG179-Målinger!$E179)*'Kostnader lønn, utstyr osv.'!$S$25*(-1))</f>
        <v/>
      </c>
      <c r="O179" s="120" t="str">
        <f>IF(AND(Målinger!AH179="",Målinger!AK179=""),"",(Målinger!AH179+Målinger!AK179-Målinger!F179)*'Kostnader lønn, utstyr osv.'!$S$20/60*(-1)*Målinger!$F$3)</f>
        <v/>
      </c>
      <c r="P179" s="121" t="str">
        <f>IF(Målinger!AG179="","",('kjøring-støtteark'!G182-'kjøring-støtteark'!D182)*'Kostnader lønn, utstyr osv.'!$S$20/60*(-1)*Målinger!$F$3)</f>
        <v/>
      </c>
      <c r="Q179" s="123" t="str">
        <f>IF(Målinger!AJ179="","",(Målinger!AJ179-Målinger!H179)*'Kostnader lønn, utstyr osv.'!$S$39*Målinger!$F$3*(-1))</f>
        <v/>
      </c>
      <c r="R179" s="122" t="str">
        <f>IF(Målinger!AI179="","",(Målinger!AI179-Målinger!G179)*'Kostnader lønn, utstyr osv.'!$S$34*(-1)*Målinger!$F$3)</f>
        <v/>
      </c>
      <c r="S179" s="120" t="str">
        <f>IF(Målinger!AR179="","",(Målinger!AR179-Målinger!$E179)*'Kostnader lønn, utstyr osv.'!$S$25*(-1))</f>
        <v/>
      </c>
      <c r="T179" s="120" t="str">
        <f>IF(AND(Målinger!AS179="",Målinger!AV179=""),"",(Målinger!AS179+Målinger!AV179-Målinger!F179)*'Kostnader lønn, utstyr osv.'!$S$20/60*(-1)*Målinger!$F$3)</f>
        <v/>
      </c>
      <c r="U179" s="121" t="str">
        <f>IF(Målinger!AR179="","",('kjøring-støtteark'!H182-'kjøring-støtteark'!D182)*'Kostnader lønn, utstyr osv.'!$S$20/60*(-1)*Målinger!$F$3)</f>
        <v/>
      </c>
      <c r="V179" s="123" t="str">
        <f>IF(Målinger!AU179="","",(Målinger!AU179-Målinger!H179)*'Kostnader lønn, utstyr osv.'!$S$39*Målinger!$F$3*(-1))</f>
        <v/>
      </c>
      <c r="W179" s="122" t="str">
        <f>IF(Målinger!AT179="","",(Målinger!AT179-Målinger!G179)*'Kostnader lønn, utstyr osv.'!$S$34*(-1)*Målinger!$F$3)</f>
        <v/>
      </c>
      <c r="X179" s="120"/>
      <c r="Y179" s="120"/>
      <c r="Z179" s="121"/>
      <c r="AA179" s="123"/>
      <c r="AB179" s="122"/>
      <c r="AC179" s="120"/>
      <c r="AD179" s="120"/>
      <c r="AE179" s="121"/>
      <c r="AF179" s="123"/>
      <c r="AG179" s="122"/>
      <c r="AH179" s="120"/>
      <c r="AI179" s="120"/>
      <c r="AJ179" s="121"/>
      <c r="AK179" s="123"/>
      <c r="AL179" s="122"/>
      <c r="AM179" s="120"/>
      <c r="AN179" s="120"/>
      <c r="AO179" s="121"/>
      <c r="AP179" s="123"/>
      <c r="AQ179" s="122"/>
      <c r="AR179" s="120"/>
      <c r="AS179" s="120"/>
      <c r="AT179" s="121"/>
      <c r="AU179" s="123"/>
      <c r="AV179" s="122"/>
      <c r="AW179" s="120"/>
      <c r="AX179" s="120"/>
      <c r="AY179" s="121"/>
      <c r="AZ179" s="123"/>
      <c r="BA179" s="122"/>
      <c r="BB179" s="120"/>
      <c r="BC179" s="120"/>
      <c r="BD179" s="121"/>
      <c r="BE179" s="123"/>
      <c r="BF179" s="122"/>
      <c r="BG179" s="120"/>
      <c r="BH179" s="120"/>
      <c r="BI179" s="121"/>
      <c r="BJ179" s="123"/>
      <c r="BK179" s="122"/>
      <c r="BL179" s="120"/>
      <c r="BM179" s="120"/>
      <c r="BN179" s="121"/>
      <c r="BO179" s="123"/>
      <c r="BP179" s="122"/>
      <c r="BQ179" s="120"/>
      <c r="BR179" s="120"/>
      <c r="BS179" s="121"/>
      <c r="BT179" s="123"/>
      <c r="BU179" s="122"/>
      <c r="BV179" s="120"/>
      <c r="BW179" s="120"/>
      <c r="BX179" s="121"/>
      <c r="BY179" s="123"/>
      <c r="BZ179" s="122"/>
      <c r="CA179" s="120"/>
      <c r="CB179" s="120"/>
      <c r="CC179" s="121"/>
      <c r="CD179" s="123"/>
      <c r="CE179" s="122"/>
      <c r="CF179" s="120"/>
      <c r="CG179" s="120"/>
      <c r="CH179" s="121"/>
      <c r="CI179" s="123"/>
      <c r="CJ179" s="122"/>
      <c r="CK179" s="120"/>
      <c r="CL179" s="120"/>
      <c r="CM179" s="121"/>
      <c r="CN179" s="123"/>
      <c r="CO179" s="122"/>
      <c r="CP179" s="120"/>
      <c r="CQ179" s="120"/>
      <c r="CR179" s="121"/>
      <c r="CS179" s="123"/>
      <c r="CT179" s="122"/>
      <c r="CU179" s="120"/>
      <c r="CV179" s="120"/>
      <c r="CW179" s="121"/>
      <c r="CX179" s="123"/>
      <c r="CY179" s="122"/>
      <c r="CZ179" s="120"/>
      <c r="DA179" s="120"/>
      <c r="DB179" s="121"/>
      <c r="DC179" s="123"/>
      <c r="DD179" s="122"/>
      <c r="DE179" s="120"/>
      <c r="DF179" s="120"/>
      <c r="DG179" s="121"/>
      <c r="DH179" s="123"/>
      <c r="DI179" s="122"/>
      <c r="DJ179" s="120"/>
      <c r="DK179" s="120"/>
      <c r="DL179" s="121"/>
      <c r="DM179" s="123"/>
      <c r="DN179" s="122"/>
      <c r="DO179" s="120"/>
      <c r="DP179" s="120"/>
      <c r="DQ179" s="121"/>
      <c r="DR179" s="123"/>
      <c r="DS179" s="122"/>
      <c r="DT179" s="115">
        <f t="shared" si="2"/>
        <v>0</v>
      </c>
    </row>
    <row r="180" spans="1:124">
      <c r="A180" s="36" t="str">
        <f>IF(Brukerregistrering!C178="","",Brukerregistrering!C178)</f>
        <v/>
      </c>
      <c r="B180" s="22" t="str">
        <f>IF(Brukerregistrering!F178="","",Brukerregistrering!F178)</f>
        <v/>
      </c>
      <c r="C180" s="23" t="str">
        <f>IF(Brukerregistrering!H178="","",Brukerregistrering!H178)</f>
        <v/>
      </c>
      <c r="D180" s="120" t="str">
        <f>IF(Målinger!K180="","",(Målinger!K180-Målinger!$E180)*'Kostnader lønn, utstyr osv.'!$S$25*(-1))</f>
        <v/>
      </c>
      <c r="E180" s="120" t="str">
        <f>IF(AND(Målinger!L180="",Målinger!O180=""),"",(Målinger!L180+Målinger!O180-Målinger!F180)*'Kostnader lønn, utstyr osv.'!$S$20/60*(-1)*Målinger!$F$3)</f>
        <v/>
      </c>
      <c r="F180" s="121" t="str">
        <f>IF(Målinger!K180="","",('kjøring-støtteark'!E183-'kjøring-støtteark'!D183)*'Kostnader lønn, utstyr osv.'!$S$20/60*(-1)*Målinger!$F$3)</f>
        <v/>
      </c>
      <c r="G180" s="123" t="str">
        <f>IF(Målinger!N180="","",(Målinger!N180-Målinger!H180)*'Kostnader lønn, utstyr osv.'!$S$39*Målinger!$F$3*(-1))</f>
        <v/>
      </c>
      <c r="H180" s="122" t="str">
        <f>IF(Målinger!M180="","",(Målinger!M180-Målinger!G180)*'Kostnader lønn, utstyr osv.'!$S$34*(-1)*Målinger!$F$3)</f>
        <v/>
      </c>
      <c r="I180" s="120" t="str">
        <f>IF(Målinger!V180="","",(Målinger!V180-Målinger!$E180)*'Kostnader lønn, utstyr osv.'!$S$25*(-1))</f>
        <v/>
      </c>
      <c r="J180" s="120" t="str">
        <f>IF(AND(Målinger!W180="",Målinger!Z180=""),"",(Målinger!W180+Målinger!Z180-Målinger!F180)*'Kostnader lønn, utstyr osv.'!$S$20/60*(-1)*Målinger!$F$3)</f>
        <v/>
      </c>
      <c r="K180" s="121" t="str">
        <f>IF(Målinger!V180="","",('kjøring-støtteark'!F183-'kjøring-støtteark'!D183)*'Kostnader lønn, utstyr osv.'!$S$20/60*(-1)*Målinger!$F$3)</f>
        <v/>
      </c>
      <c r="L180" s="123" t="str">
        <f>IF(Målinger!Y180="","",(Målinger!Y180-Målinger!H180)*'Kostnader lønn, utstyr osv.'!$S$39*Målinger!$F$3*(-1))</f>
        <v/>
      </c>
      <c r="M180" s="122" t="str">
        <f>IF(Målinger!X180="","",(Målinger!X180-Målinger!G180)*'Kostnader lønn, utstyr osv.'!$S$34*(-1)*Målinger!$F$3)</f>
        <v/>
      </c>
      <c r="N180" s="120" t="str">
        <f>IF(Målinger!AG180="","",(Målinger!AG180-Målinger!$E180)*'Kostnader lønn, utstyr osv.'!$S$25*(-1))</f>
        <v/>
      </c>
      <c r="O180" s="120" t="str">
        <f>IF(AND(Målinger!AH180="",Målinger!AK180=""),"",(Målinger!AH180+Målinger!AK180-Målinger!F180)*'Kostnader lønn, utstyr osv.'!$S$20/60*(-1)*Målinger!$F$3)</f>
        <v/>
      </c>
      <c r="P180" s="121" t="str">
        <f>IF(Målinger!AG180="","",('kjøring-støtteark'!G183-'kjøring-støtteark'!D183)*'Kostnader lønn, utstyr osv.'!$S$20/60*(-1)*Målinger!$F$3)</f>
        <v/>
      </c>
      <c r="Q180" s="123" t="str">
        <f>IF(Målinger!AJ180="","",(Målinger!AJ180-Målinger!H180)*'Kostnader lønn, utstyr osv.'!$S$39*Målinger!$F$3*(-1))</f>
        <v/>
      </c>
      <c r="R180" s="122" t="str">
        <f>IF(Målinger!AI180="","",(Målinger!AI180-Målinger!G180)*'Kostnader lønn, utstyr osv.'!$S$34*(-1)*Målinger!$F$3)</f>
        <v/>
      </c>
      <c r="S180" s="120" t="str">
        <f>IF(Målinger!AR180="","",(Målinger!AR180-Målinger!$E180)*'Kostnader lønn, utstyr osv.'!$S$25*(-1))</f>
        <v/>
      </c>
      <c r="T180" s="120" t="str">
        <f>IF(AND(Målinger!AS180="",Målinger!AV180=""),"",(Målinger!AS180+Målinger!AV180-Målinger!F180)*'Kostnader lønn, utstyr osv.'!$S$20/60*(-1)*Målinger!$F$3)</f>
        <v/>
      </c>
      <c r="U180" s="121" t="str">
        <f>IF(Målinger!AR180="","",('kjøring-støtteark'!H183-'kjøring-støtteark'!D183)*'Kostnader lønn, utstyr osv.'!$S$20/60*(-1)*Målinger!$F$3)</f>
        <v/>
      </c>
      <c r="V180" s="123" t="str">
        <f>IF(Målinger!AU180="","",(Målinger!AU180-Målinger!H180)*'Kostnader lønn, utstyr osv.'!$S$39*Målinger!$F$3*(-1))</f>
        <v/>
      </c>
      <c r="W180" s="122" t="str">
        <f>IF(Målinger!AT180="","",(Målinger!AT180-Målinger!G180)*'Kostnader lønn, utstyr osv.'!$S$34*(-1)*Målinger!$F$3)</f>
        <v/>
      </c>
      <c r="X180" s="120"/>
      <c r="Y180" s="120"/>
      <c r="Z180" s="121"/>
      <c r="AA180" s="123"/>
      <c r="AB180" s="122"/>
      <c r="AC180" s="120"/>
      <c r="AD180" s="120"/>
      <c r="AE180" s="121"/>
      <c r="AF180" s="123"/>
      <c r="AG180" s="122"/>
      <c r="AH180" s="120"/>
      <c r="AI180" s="120"/>
      <c r="AJ180" s="121"/>
      <c r="AK180" s="123"/>
      <c r="AL180" s="122"/>
      <c r="AM180" s="120"/>
      <c r="AN180" s="120"/>
      <c r="AO180" s="121"/>
      <c r="AP180" s="123"/>
      <c r="AQ180" s="122"/>
      <c r="AR180" s="120"/>
      <c r="AS180" s="120"/>
      <c r="AT180" s="121"/>
      <c r="AU180" s="123"/>
      <c r="AV180" s="122"/>
      <c r="AW180" s="120"/>
      <c r="AX180" s="120"/>
      <c r="AY180" s="121"/>
      <c r="AZ180" s="123"/>
      <c r="BA180" s="122"/>
      <c r="BB180" s="120"/>
      <c r="BC180" s="120"/>
      <c r="BD180" s="121"/>
      <c r="BE180" s="123"/>
      <c r="BF180" s="122"/>
      <c r="BG180" s="120"/>
      <c r="BH180" s="120"/>
      <c r="BI180" s="121"/>
      <c r="BJ180" s="123"/>
      <c r="BK180" s="122"/>
      <c r="BL180" s="120"/>
      <c r="BM180" s="120"/>
      <c r="BN180" s="121"/>
      <c r="BO180" s="123"/>
      <c r="BP180" s="122"/>
      <c r="BQ180" s="120"/>
      <c r="BR180" s="120"/>
      <c r="BS180" s="121"/>
      <c r="BT180" s="123"/>
      <c r="BU180" s="122"/>
      <c r="BV180" s="120"/>
      <c r="BW180" s="120"/>
      <c r="BX180" s="121"/>
      <c r="BY180" s="123"/>
      <c r="BZ180" s="122"/>
      <c r="CA180" s="120"/>
      <c r="CB180" s="120"/>
      <c r="CC180" s="121"/>
      <c r="CD180" s="123"/>
      <c r="CE180" s="122"/>
      <c r="CF180" s="120"/>
      <c r="CG180" s="120"/>
      <c r="CH180" s="121"/>
      <c r="CI180" s="123"/>
      <c r="CJ180" s="122"/>
      <c r="CK180" s="120"/>
      <c r="CL180" s="120"/>
      <c r="CM180" s="121"/>
      <c r="CN180" s="123"/>
      <c r="CO180" s="122"/>
      <c r="CP180" s="120"/>
      <c r="CQ180" s="120"/>
      <c r="CR180" s="121"/>
      <c r="CS180" s="123"/>
      <c r="CT180" s="122"/>
      <c r="CU180" s="120"/>
      <c r="CV180" s="120"/>
      <c r="CW180" s="121"/>
      <c r="CX180" s="123"/>
      <c r="CY180" s="122"/>
      <c r="CZ180" s="120"/>
      <c r="DA180" s="120"/>
      <c r="DB180" s="121"/>
      <c r="DC180" s="123"/>
      <c r="DD180" s="122"/>
      <c r="DE180" s="120"/>
      <c r="DF180" s="120"/>
      <c r="DG180" s="121"/>
      <c r="DH180" s="123"/>
      <c r="DI180" s="122"/>
      <c r="DJ180" s="120"/>
      <c r="DK180" s="120"/>
      <c r="DL180" s="121"/>
      <c r="DM180" s="123"/>
      <c r="DN180" s="122"/>
      <c r="DO180" s="120"/>
      <c r="DP180" s="120"/>
      <c r="DQ180" s="121"/>
      <c r="DR180" s="123"/>
      <c r="DS180" s="122"/>
      <c r="DT180" s="115">
        <f t="shared" si="2"/>
        <v>0</v>
      </c>
    </row>
    <row r="181" spans="1:124" ht="15.75" thickBot="1">
      <c r="A181" s="36" t="str">
        <f>IF(Brukerregistrering!C179="","",Brukerregistrering!C179)</f>
        <v/>
      </c>
      <c r="B181" s="22" t="str">
        <f>IF(Brukerregistrering!F179="","",Brukerregistrering!F179)</f>
        <v/>
      </c>
      <c r="C181" s="23" t="str">
        <f>IF(Brukerregistrering!H179="","",Brukerregistrering!H179)</f>
        <v/>
      </c>
      <c r="D181" s="120" t="str">
        <f>IF(Målinger!K181="","",(Målinger!K181-Målinger!$E181)*'Kostnader lønn, utstyr osv.'!$S$25*(-1))</f>
        <v/>
      </c>
      <c r="E181" s="120" t="str">
        <f>IF(AND(Målinger!L181="",Målinger!O181=""),"",(Målinger!L181+Målinger!O181-Målinger!F181)*'Kostnader lønn, utstyr osv.'!$S$20/60*(-1)*Målinger!$F$3)</f>
        <v/>
      </c>
      <c r="F181" s="121" t="str">
        <f>IF(Målinger!K181="","",('kjøring-støtteark'!E184-'kjøring-støtteark'!D184)*'Kostnader lønn, utstyr osv.'!$S$20/60*(-1)*Målinger!$F$3)</f>
        <v/>
      </c>
      <c r="G181" s="123" t="str">
        <f>IF(Målinger!N181="","",(Målinger!N181-Målinger!H181)*'Kostnader lønn, utstyr osv.'!$S$39*Målinger!$F$3*(-1))</f>
        <v/>
      </c>
      <c r="H181" s="122" t="str">
        <f>IF(Målinger!M181="","",(Målinger!M181-Målinger!G181)*'Kostnader lønn, utstyr osv.'!$S$34*(-1)*Målinger!$F$3)</f>
        <v/>
      </c>
      <c r="I181" s="120" t="str">
        <f>IF(Målinger!V181="","",(Målinger!V181-Målinger!$E181)*'Kostnader lønn, utstyr osv.'!$S$25*(-1))</f>
        <v/>
      </c>
      <c r="J181" s="120" t="str">
        <f>IF(AND(Målinger!W181="",Målinger!Z181=""),"",(Målinger!W181+Målinger!Z181-Målinger!F181)*'Kostnader lønn, utstyr osv.'!$S$20/60*(-1)*Målinger!$F$3)</f>
        <v/>
      </c>
      <c r="K181" s="121" t="str">
        <f>IF(Målinger!V181="","",('kjøring-støtteark'!F184-'kjøring-støtteark'!D184)*'Kostnader lønn, utstyr osv.'!$S$20/60*(-1)*Målinger!$F$3)</f>
        <v/>
      </c>
      <c r="L181" s="123" t="str">
        <f>IF(Målinger!Y181="","",(Målinger!Y181-Målinger!H181)*'Kostnader lønn, utstyr osv.'!$S$39*Målinger!$F$3*(-1))</f>
        <v/>
      </c>
      <c r="M181" s="122" t="str">
        <f>IF(Målinger!X181="","",(Målinger!X181-Målinger!G181)*'Kostnader lønn, utstyr osv.'!$S$34*(-1)*Målinger!$F$3)</f>
        <v/>
      </c>
      <c r="N181" s="120" t="str">
        <f>IF(Målinger!AG181="","",(Målinger!AG181-Målinger!$E181)*'Kostnader lønn, utstyr osv.'!$S$25*(-1))</f>
        <v/>
      </c>
      <c r="O181" s="120" t="str">
        <f>IF(AND(Målinger!AH181="",Målinger!AK181=""),"",(Målinger!AH181+Målinger!AK181-Målinger!F181)*'Kostnader lønn, utstyr osv.'!$S$20/60*(-1)*Målinger!$F$3)</f>
        <v/>
      </c>
      <c r="P181" s="121" t="str">
        <f>IF(Målinger!AG181="","",('kjøring-støtteark'!G184-'kjøring-støtteark'!D184)*'Kostnader lønn, utstyr osv.'!$S$20/60*(-1)*Målinger!$F$3)</f>
        <v/>
      </c>
      <c r="Q181" s="123" t="str">
        <f>IF(Målinger!AJ181="","",(Målinger!AJ181-Målinger!H181)*'Kostnader lønn, utstyr osv.'!$S$39*Målinger!$F$3*(-1))</f>
        <v/>
      </c>
      <c r="R181" s="122" t="str">
        <f>IF(Målinger!AI181="","",(Målinger!AI181-Målinger!G181)*'Kostnader lønn, utstyr osv.'!$S$34*(-1)*Målinger!$F$3)</f>
        <v/>
      </c>
      <c r="S181" s="120" t="str">
        <f>IF(Målinger!AR181="","",(Målinger!AR181-Målinger!$E181)*'Kostnader lønn, utstyr osv.'!$S$25*(-1))</f>
        <v/>
      </c>
      <c r="T181" s="120" t="str">
        <f>IF(AND(Målinger!AS181="",Målinger!AV181=""),"",(Målinger!AS181+Målinger!AV181-Målinger!F181)*'Kostnader lønn, utstyr osv.'!$S$20/60*(-1)*Målinger!$F$3)</f>
        <v/>
      </c>
      <c r="U181" s="121" t="str">
        <f>IF(Målinger!AR181="","",('kjøring-støtteark'!H184-'kjøring-støtteark'!D184)*'Kostnader lønn, utstyr osv.'!$S$20/60*(-1)*Målinger!$F$3)</f>
        <v/>
      </c>
      <c r="V181" s="123" t="str">
        <f>IF(Målinger!AU181="","",(Målinger!AU181-Målinger!H181)*'Kostnader lønn, utstyr osv.'!$S$39*Målinger!$F$3*(-1))</f>
        <v/>
      </c>
      <c r="W181" s="122" t="str">
        <f>IF(Målinger!AT181="","",(Målinger!AT181-Målinger!G181)*'Kostnader lønn, utstyr osv.'!$S$34*(-1)*Målinger!$F$3)</f>
        <v/>
      </c>
      <c r="X181" s="120"/>
      <c r="Y181" s="120"/>
      <c r="Z181" s="121"/>
      <c r="AA181" s="123"/>
      <c r="AB181" s="122"/>
      <c r="AC181" s="120"/>
      <c r="AD181" s="120"/>
      <c r="AE181" s="121"/>
      <c r="AF181" s="123"/>
      <c r="AG181" s="122"/>
      <c r="AH181" s="120"/>
      <c r="AI181" s="120"/>
      <c r="AJ181" s="121"/>
      <c r="AK181" s="123"/>
      <c r="AL181" s="122"/>
      <c r="AM181" s="120"/>
      <c r="AN181" s="120"/>
      <c r="AO181" s="121"/>
      <c r="AP181" s="123"/>
      <c r="AQ181" s="122"/>
      <c r="AR181" s="120"/>
      <c r="AS181" s="120"/>
      <c r="AT181" s="121"/>
      <c r="AU181" s="123"/>
      <c r="AV181" s="122"/>
      <c r="AW181" s="120"/>
      <c r="AX181" s="120"/>
      <c r="AY181" s="121"/>
      <c r="AZ181" s="123"/>
      <c r="BA181" s="122"/>
      <c r="BB181" s="120"/>
      <c r="BC181" s="120"/>
      <c r="BD181" s="121"/>
      <c r="BE181" s="123"/>
      <c r="BF181" s="122"/>
      <c r="BG181" s="120"/>
      <c r="BH181" s="120"/>
      <c r="BI181" s="121"/>
      <c r="BJ181" s="123"/>
      <c r="BK181" s="122"/>
      <c r="BL181" s="120"/>
      <c r="BM181" s="120"/>
      <c r="BN181" s="121"/>
      <c r="BO181" s="123"/>
      <c r="BP181" s="122"/>
      <c r="BQ181" s="120"/>
      <c r="BR181" s="120"/>
      <c r="BS181" s="121"/>
      <c r="BT181" s="123"/>
      <c r="BU181" s="122"/>
      <c r="BV181" s="120"/>
      <c r="BW181" s="120"/>
      <c r="BX181" s="121"/>
      <c r="BY181" s="123"/>
      <c r="BZ181" s="122"/>
      <c r="CA181" s="120"/>
      <c r="CB181" s="120"/>
      <c r="CC181" s="121"/>
      <c r="CD181" s="123"/>
      <c r="CE181" s="122"/>
      <c r="CF181" s="120"/>
      <c r="CG181" s="120"/>
      <c r="CH181" s="121"/>
      <c r="CI181" s="123"/>
      <c r="CJ181" s="122"/>
      <c r="CK181" s="120"/>
      <c r="CL181" s="120"/>
      <c r="CM181" s="121"/>
      <c r="CN181" s="123"/>
      <c r="CO181" s="122"/>
      <c r="CP181" s="120"/>
      <c r="CQ181" s="120"/>
      <c r="CR181" s="121"/>
      <c r="CS181" s="123"/>
      <c r="CT181" s="122"/>
      <c r="CU181" s="120"/>
      <c r="CV181" s="120"/>
      <c r="CW181" s="121"/>
      <c r="CX181" s="123"/>
      <c r="CY181" s="122"/>
      <c r="CZ181" s="120"/>
      <c r="DA181" s="120"/>
      <c r="DB181" s="121"/>
      <c r="DC181" s="123"/>
      <c r="DD181" s="122"/>
      <c r="DE181" s="120"/>
      <c r="DF181" s="120"/>
      <c r="DG181" s="121"/>
      <c r="DH181" s="123"/>
      <c r="DI181" s="122"/>
      <c r="DJ181" s="120"/>
      <c r="DK181" s="120"/>
      <c r="DL181" s="121"/>
      <c r="DM181" s="123"/>
      <c r="DN181" s="122"/>
      <c r="DO181" s="120"/>
      <c r="DP181" s="120"/>
      <c r="DQ181" s="121"/>
      <c r="DR181" s="123"/>
      <c r="DS181" s="122"/>
      <c r="DT181" s="115">
        <f t="shared" si="2"/>
        <v>0</v>
      </c>
    </row>
    <row r="182" spans="1:124" ht="19.5" thickBot="1">
      <c r="A182" s="80"/>
      <c r="B182" s="81"/>
      <c r="C182" s="81"/>
      <c r="D182" s="116">
        <f>SUM(D9:D181)</f>
        <v>0</v>
      </c>
      <c r="E182" s="116">
        <f>SUM(E9:E181)</f>
        <v>0</v>
      </c>
      <c r="F182" s="116">
        <f>SUM(F9:F181)</f>
        <v>0</v>
      </c>
      <c r="G182" s="116"/>
      <c r="H182" s="116">
        <f>SUM(H9:H181)</f>
        <v>0</v>
      </c>
      <c r="I182" s="116">
        <f>SUM(I9:I181)</f>
        <v>0</v>
      </c>
      <c r="J182" s="116">
        <f>SUM(J9:J181)</f>
        <v>0</v>
      </c>
      <c r="K182" s="116">
        <f>SUM(K9:K181)</f>
        <v>0</v>
      </c>
      <c r="L182" s="116"/>
      <c r="M182" s="116">
        <f>SUM(M9:M181)</f>
        <v>0</v>
      </c>
      <c r="N182" s="116">
        <f>SUM(N9:N181)</f>
        <v>0</v>
      </c>
      <c r="O182" s="116">
        <f>SUM(O9:O181)</f>
        <v>0</v>
      </c>
      <c r="P182" s="116">
        <f>SUM(P9:P181)</f>
        <v>0</v>
      </c>
      <c r="Q182" s="116"/>
      <c r="R182" s="116">
        <f>SUM(R9:R181)</f>
        <v>0</v>
      </c>
      <c r="S182" s="116">
        <f>SUM(S9:S181)</f>
        <v>0</v>
      </c>
      <c r="T182" s="116">
        <f>SUM(T9:T181)</f>
        <v>0</v>
      </c>
      <c r="U182" s="116">
        <f>SUM(U9:U181)</f>
        <v>0</v>
      </c>
      <c r="V182" s="116"/>
      <c r="W182" s="116">
        <f>SUM(W9:W181)</f>
        <v>0</v>
      </c>
      <c r="X182" s="116">
        <f>SUM(X9:X181)</f>
        <v>0</v>
      </c>
      <c r="Y182" s="116">
        <f>SUM(Y9:Y181)</f>
        <v>0</v>
      </c>
      <c r="Z182" s="116">
        <f>SUM(Z9:Z181)</f>
        <v>0</v>
      </c>
      <c r="AA182" s="116"/>
      <c r="AB182" s="116">
        <f>SUM(AB9:AB181)</f>
        <v>0</v>
      </c>
      <c r="AC182" s="116">
        <f>SUM(AC9:AC181)</f>
        <v>0</v>
      </c>
      <c r="AD182" s="116">
        <f>SUM(AD9:AD181)</f>
        <v>0</v>
      </c>
      <c r="AE182" s="116">
        <f>SUM(AE9:AE181)</f>
        <v>0</v>
      </c>
      <c r="AF182" s="116"/>
      <c r="AG182" s="116">
        <f>SUM(AG9:AG181)</f>
        <v>0</v>
      </c>
      <c r="AH182" s="116">
        <f>SUM(AH9:AH181)</f>
        <v>0</v>
      </c>
      <c r="AI182" s="116">
        <f>SUM(AI9:AI181)</f>
        <v>0</v>
      </c>
      <c r="AJ182" s="116">
        <f>SUM(AJ9:AJ181)</f>
        <v>0</v>
      </c>
      <c r="AK182" s="116"/>
      <c r="AL182" s="116">
        <f>SUM(AL9:AL181)</f>
        <v>0</v>
      </c>
      <c r="AM182" s="116">
        <f>SUM(AM9:AM181)</f>
        <v>0</v>
      </c>
      <c r="AN182" s="116">
        <f>SUM(AN9:AN181)</f>
        <v>0</v>
      </c>
      <c r="AO182" s="116">
        <f>SUM(AO9:AO181)</f>
        <v>0</v>
      </c>
      <c r="AP182" s="116"/>
      <c r="AQ182" s="116">
        <f>SUM(AQ9:AQ181)</f>
        <v>0</v>
      </c>
      <c r="AR182" s="116">
        <f>SUM(AR9:AR181)</f>
        <v>0</v>
      </c>
      <c r="AS182" s="116">
        <f>SUM(AS9:AS181)</f>
        <v>0</v>
      </c>
      <c r="AT182" s="116">
        <f>SUM(AT9:AT181)</f>
        <v>0</v>
      </c>
      <c r="AU182" s="116"/>
      <c r="AV182" s="116">
        <f>SUM(AV9:AV181)</f>
        <v>0</v>
      </c>
      <c r="AW182" s="116">
        <f>SUM(AW9:AW181)</f>
        <v>0</v>
      </c>
      <c r="AX182" s="116">
        <f>SUM(AX9:AX181)</f>
        <v>0</v>
      </c>
      <c r="AY182" s="116">
        <f>SUM(AY9:AY181)</f>
        <v>0</v>
      </c>
      <c r="AZ182" s="116"/>
      <c r="BA182" s="116">
        <f>SUM(BA9:BA181)</f>
        <v>0</v>
      </c>
      <c r="BB182" s="116">
        <f>SUM(BB9:BB181)</f>
        <v>0</v>
      </c>
      <c r="BC182" s="116">
        <f>SUM(BC9:BC181)</f>
        <v>0</v>
      </c>
      <c r="BD182" s="116">
        <f>SUM(BD9:BD181)</f>
        <v>0</v>
      </c>
      <c r="BE182" s="116"/>
      <c r="BF182" s="116">
        <f>SUM(BF9:BF181)</f>
        <v>0</v>
      </c>
      <c r="BG182" s="116">
        <f>SUM(BG9:BG181)</f>
        <v>0</v>
      </c>
      <c r="BH182" s="116">
        <f>SUM(BH9:BH181)</f>
        <v>0</v>
      </c>
      <c r="BI182" s="116">
        <f>SUM(BI9:BI181)</f>
        <v>0</v>
      </c>
      <c r="BJ182" s="116"/>
      <c r="BK182" s="116">
        <f>SUM(BK9:BK181)</f>
        <v>0</v>
      </c>
      <c r="BL182" s="116">
        <f>SUM(BL9:BL181)</f>
        <v>0</v>
      </c>
      <c r="BM182" s="116">
        <f>SUM(BM9:BM181)</f>
        <v>0</v>
      </c>
      <c r="BN182" s="116">
        <f>SUM(BN9:BN181)</f>
        <v>0</v>
      </c>
      <c r="BO182" s="116"/>
      <c r="BP182" s="116">
        <f>SUM(BP9:BP181)</f>
        <v>0</v>
      </c>
      <c r="BQ182" s="116">
        <f>SUM(BQ9:BQ181)</f>
        <v>0</v>
      </c>
      <c r="BR182" s="116">
        <f>SUM(BR9:BR181)</f>
        <v>0</v>
      </c>
      <c r="BS182" s="116">
        <f>SUM(BS9:BS181)</f>
        <v>0</v>
      </c>
      <c r="BT182" s="116"/>
      <c r="BU182" s="116">
        <f>SUM(BU9:BU181)</f>
        <v>0</v>
      </c>
      <c r="BV182" s="116">
        <f>SUM(BV9:BV181)</f>
        <v>0</v>
      </c>
      <c r="BW182" s="116">
        <f>SUM(BW9:BW181)</f>
        <v>0</v>
      </c>
      <c r="BX182" s="116">
        <f>SUM(BX9:BX181)</f>
        <v>0</v>
      </c>
      <c r="BY182" s="116"/>
      <c r="BZ182" s="116">
        <f>SUM(BZ9:BZ181)</f>
        <v>0</v>
      </c>
      <c r="CA182" s="116">
        <f>SUM(CA9:CA181)</f>
        <v>0</v>
      </c>
      <c r="CB182" s="116">
        <f>SUM(CB9:CB181)</f>
        <v>0</v>
      </c>
      <c r="CC182" s="116">
        <f>SUM(CC9:CC181)</f>
        <v>0</v>
      </c>
      <c r="CD182" s="116"/>
      <c r="CE182" s="116">
        <f>SUM(CE9:CE181)</f>
        <v>0</v>
      </c>
      <c r="CF182" s="116">
        <f>SUM(CF9:CF181)</f>
        <v>0</v>
      </c>
      <c r="CG182" s="116">
        <f>SUM(CG9:CG181)</f>
        <v>0</v>
      </c>
      <c r="CH182" s="116">
        <f>SUM(CH9:CH181)</f>
        <v>0</v>
      </c>
      <c r="CI182" s="116"/>
      <c r="CJ182" s="116">
        <f>SUM(CJ9:CJ181)</f>
        <v>0</v>
      </c>
      <c r="CK182" s="116">
        <f>SUM(CK9:CK181)</f>
        <v>0</v>
      </c>
      <c r="CL182" s="116">
        <f>SUM(CL9:CL181)</f>
        <v>0</v>
      </c>
      <c r="CM182" s="116">
        <f>SUM(CM9:CM181)</f>
        <v>0</v>
      </c>
      <c r="CN182" s="116"/>
      <c r="CO182" s="116">
        <f>SUM(CO9:CO181)</f>
        <v>0</v>
      </c>
      <c r="CP182" s="116">
        <f>SUM(CP9:CP181)</f>
        <v>0</v>
      </c>
      <c r="CQ182" s="116">
        <f>SUM(CQ9:CQ181)</f>
        <v>0</v>
      </c>
      <c r="CR182" s="116">
        <f>SUM(CR9:CR181)</f>
        <v>0</v>
      </c>
      <c r="CS182" s="116"/>
      <c r="CT182" s="116">
        <f>SUM(CT9:CT181)</f>
        <v>0</v>
      </c>
      <c r="CU182" s="116">
        <f>SUM(CU9:CU181)</f>
        <v>0</v>
      </c>
      <c r="CV182" s="116">
        <f>SUM(CV9:CV181)</f>
        <v>0</v>
      </c>
      <c r="CW182" s="116">
        <f>SUM(CW9:CW181)</f>
        <v>0</v>
      </c>
      <c r="CX182" s="116"/>
      <c r="CY182" s="116">
        <f>SUM(CY9:CY181)</f>
        <v>0</v>
      </c>
      <c r="CZ182" s="116">
        <f>SUM(CZ9:CZ181)</f>
        <v>0</v>
      </c>
      <c r="DA182" s="116">
        <f>SUM(DA9:DA181)</f>
        <v>0</v>
      </c>
      <c r="DB182" s="116">
        <f>SUM(DB9:DB181)</f>
        <v>0</v>
      </c>
      <c r="DC182" s="116"/>
      <c r="DD182" s="116">
        <f>SUM(DD9:DD181)</f>
        <v>0</v>
      </c>
      <c r="DE182" s="116">
        <f>SUM(DE9:DE181)</f>
        <v>0</v>
      </c>
      <c r="DF182" s="116">
        <f>SUM(DF9:DF181)</f>
        <v>0</v>
      </c>
      <c r="DG182" s="116">
        <f>SUM(DG9:DG181)</f>
        <v>0</v>
      </c>
      <c r="DH182" s="116"/>
      <c r="DI182" s="116">
        <f>SUM(DI9:DI181)</f>
        <v>0</v>
      </c>
      <c r="DJ182" s="116">
        <f>SUM(DJ9:DJ181)</f>
        <v>0</v>
      </c>
      <c r="DK182" s="116">
        <f>SUM(DK9:DK181)</f>
        <v>0</v>
      </c>
      <c r="DL182" s="116">
        <f>SUM(DL9:DL181)</f>
        <v>0</v>
      </c>
      <c r="DM182" s="116"/>
      <c r="DN182" s="116">
        <f>SUM(DN9:DN181)</f>
        <v>0</v>
      </c>
      <c r="DO182" s="116">
        <f>SUM(DO9:DO181)</f>
        <v>0</v>
      </c>
      <c r="DP182" s="116">
        <f>SUM(DP9:DP181)</f>
        <v>0</v>
      </c>
      <c r="DQ182" s="116">
        <f>SUM(DQ9:DQ181)</f>
        <v>0</v>
      </c>
      <c r="DR182" s="116"/>
      <c r="DS182" s="116">
        <f>SUM(DS9:DS181)</f>
        <v>0</v>
      </c>
      <c r="DT182" s="116">
        <f>SUM(DT9:DT181)</f>
        <v>0</v>
      </c>
    </row>
    <row r="183" spans="1:124" ht="24" customHeight="1"/>
  </sheetData>
  <mergeCells count="25">
    <mergeCell ref="DO7:DS7"/>
    <mergeCell ref="CK7:CO7"/>
    <mergeCell ref="CP7:CT7"/>
    <mergeCell ref="CU7:CY7"/>
    <mergeCell ref="CZ7:DD7"/>
    <mergeCell ref="DE7:DI7"/>
    <mergeCell ref="DJ7:DN7"/>
    <mergeCell ref="CF7:CJ7"/>
    <mergeCell ref="AC7:AG7"/>
    <mergeCell ref="AH7:AL7"/>
    <mergeCell ref="AM7:AQ7"/>
    <mergeCell ref="AR7:AV7"/>
    <mergeCell ref="AW7:BA7"/>
    <mergeCell ref="BB7:BF7"/>
    <mergeCell ref="BG7:BK7"/>
    <mergeCell ref="BL7:BP7"/>
    <mergeCell ref="BQ7:BU7"/>
    <mergeCell ref="BV7:BZ7"/>
    <mergeCell ref="CA7:CE7"/>
    <mergeCell ref="X7:AB7"/>
    <mergeCell ref="B2:C4"/>
    <mergeCell ref="D7:H7"/>
    <mergeCell ref="I7:M7"/>
    <mergeCell ref="N7:R7"/>
    <mergeCell ref="S7:W7"/>
  </mergeCells>
  <conditionalFormatting sqref="A9:C182">
    <cfRule type="expression" dxfId="67" priority="240">
      <formula>#REF!="Ja"</formula>
    </cfRule>
  </conditionalFormatting>
  <conditionalFormatting sqref="D9:H181">
    <cfRule type="expression" dxfId="64" priority="237">
      <formula>#REF!="Ja"</formula>
    </cfRule>
  </conditionalFormatting>
  <conditionalFormatting sqref="D182:K182 M182:P182 R182:U182 W182:Z182 AB182:AE182 AG182:AJ182 AL182:AO182 AQ182:AT182 AV182:AY182 BA182:BD182 BF182:BI182 BK182:BN182 BP182:BS182 BU182:BX182 BZ182:CC182 CE182:CH182 CJ182:CM182 CO182:CR182 CT182:CW182 CY182:DB182 DD182:DG182 DI182:DL182 DN182:DQ182 DS182">
    <cfRule type="expression" dxfId="63" priority="236">
      <formula>#REF!="Ja"</formula>
    </cfRule>
  </conditionalFormatting>
  <conditionalFormatting sqref="I9:K181">
    <cfRule type="expression" dxfId="60" priority="97">
      <formula>#REF!="Ja"</formula>
    </cfRule>
  </conditionalFormatting>
  <conditionalFormatting sqref="L9:L182">
    <cfRule type="expression" dxfId="55" priority="93">
      <formula>#REF!="Ja"</formula>
    </cfRule>
  </conditionalFormatting>
  <conditionalFormatting sqref="M9:P181">
    <cfRule type="expression" dxfId="54" priority="100">
      <formula>#REF!="Ja"</formula>
    </cfRule>
  </conditionalFormatting>
  <conditionalFormatting sqref="Q9:Q182">
    <cfRule type="expression" dxfId="47" priority="89">
      <formula>#REF!="Ja"</formula>
    </cfRule>
  </conditionalFormatting>
  <conditionalFormatting sqref="R9:U181">
    <cfRule type="expression" dxfId="46" priority="103">
      <formula>#REF!="Ja"</formula>
    </cfRule>
  </conditionalFormatting>
  <conditionalFormatting sqref="V9:V182">
    <cfRule type="expression" dxfId="43" priority="85">
      <formula>#REF!="Ja"</formula>
    </cfRule>
  </conditionalFormatting>
  <conditionalFormatting sqref="W9:Z181">
    <cfRule type="expression" dxfId="42" priority="106">
      <formula>#REF!="Ja"</formula>
    </cfRule>
  </conditionalFormatting>
  <conditionalFormatting sqref="AA9:AA182">
    <cfRule type="expression" dxfId="41" priority="81">
      <formula>#REF!="Ja"</formula>
    </cfRule>
  </conditionalFormatting>
  <conditionalFormatting sqref="AB9:AE181">
    <cfRule type="expression" dxfId="40" priority="109">
      <formula>#REF!="Ja"</formula>
    </cfRule>
  </conditionalFormatting>
  <conditionalFormatting sqref="AF9:AF182">
    <cfRule type="expression" dxfId="39" priority="77">
      <formula>#REF!="Ja"</formula>
    </cfRule>
  </conditionalFormatting>
  <conditionalFormatting sqref="AG9:AJ181">
    <cfRule type="expression" dxfId="38" priority="112">
      <formula>#REF!="Ja"</formula>
    </cfRule>
  </conditionalFormatting>
  <conditionalFormatting sqref="AK9:AK182">
    <cfRule type="expression" dxfId="37" priority="73">
      <formula>#REF!="Ja"</formula>
    </cfRule>
  </conditionalFormatting>
  <conditionalFormatting sqref="AL9:AO181">
    <cfRule type="expression" dxfId="36" priority="115">
      <formula>#REF!="Ja"</formula>
    </cfRule>
  </conditionalFormatting>
  <conditionalFormatting sqref="AP9:AP182">
    <cfRule type="expression" dxfId="35" priority="69">
      <formula>#REF!="Ja"</formula>
    </cfRule>
  </conditionalFormatting>
  <conditionalFormatting sqref="AQ9:AT181">
    <cfRule type="expression" dxfId="34" priority="118">
      <formula>#REF!="Ja"</formula>
    </cfRule>
  </conditionalFormatting>
  <conditionalFormatting sqref="AU9:AU182">
    <cfRule type="expression" dxfId="33" priority="65">
      <formula>#REF!="Ja"</formula>
    </cfRule>
  </conditionalFormatting>
  <conditionalFormatting sqref="AV9:AY181">
    <cfRule type="expression" dxfId="32" priority="121">
      <formula>#REF!="Ja"</formula>
    </cfRule>
  </conditionalFormatting>
  <conditionalFormatting sqref="AZ9:AZ182">
    <cfRule type="expression" dxfId="31" priority="61">
      <formula>#REF!="Ja"</formula>
    </cfRule>
  </conditionalFormatting>
  <conditionalFormatting sqref="BA9:BD181">
    <cfRule type="expression" dxfId="30" priority="124">
      <formula>#REF!="Ja"</formula>
    </cfRule>
  </conditionalFormatting>
  <conditionalFormatting sqref="BE9:BE182">
    <cfRule type="expression" dxfId="29" priority="57">
      <formula>#REF!="Ja"</formula>
    </cfRule>
  </conditionalFormatting>
  <conditionalFormatting sqref="BF9:BI181">
    <cfRule type="expression" dxfId="28" priority="127">
      <formula>#REF!="Ja"</formula>
    </cfRule>
  </conditionalFormatting>
  <conditionalFormatting sqref="BJ9:BJ182">
    <cfRule type="expression" dxfId="27" priority="53">
      <formula>#REF!="Ja"</formula>
    </cfRule>
  </conditionalFormatting>
  <conditionalFormatting sqref="BK9:BN181">
    <cfRule type="expression" dxfId="26" priority="130">
      <formula>#REF!="Ja"</formula>
    </cfRule>
  </conditionalFormatting>
  <conditionalFormatting sqref="BO9:BO182">
    <cfRule type="expression" dxfId="25" priority="49">
      <formula>#REF!="Ja"</formula>
    </cfRule>
  </conditionalFormatting>
  <conditionalFormatting sqref="BP9:BS181">
    <cfRule type="expression" dxfId="24" priority="133">
      <formula>#REF!="Ja"</formula>
    </cfRule>
  </conditionalFormatting>
  <conditionalFormatting sqref="BT9:BT182">
    <cfRule type="expression" dxfId="23" priority="45">
      <formula>#REF!="Ja"</formula>
    </cfRule>
  </conditionalFormatting>
  <conditionalFormatting sqref="BU9:BX181">
    <cfRule type="expression" dxfId="22" priority="136">
      <formula>#REF!="Ja"</formula>
    </cfRule>
  </conditionalFormatting>
  <conditionalFormatting sqref="BY9:BY182">
    <cfRule type="expression" dxfId="21" priority="41">
      <formula>#REF!="Ja"</formula>
    </cfRule>
  </conditionalFormatting>
  <conditionalFormatting sqref="BZ9:CC181">
    <cfRule type="expression" dxfId="20" priority="139">
      <formula>#REF!="Ja"</formula>
    </cfRule>
  </conditionalFormatting>
  <conditionalFormatting sqref="CD9:CD182">
    <cfRule type="expression" dxfId="19" priority="37">
      <formula>#REF!="Ja"</formula>
    </cfRule>
  </conditionalFormatting>
  <conditionalFormatting sqref="CE9:CH181">
    <cfRule type="expression" dxfId="18" priority="142">
      <formula>#REF!="Ja"</formula>
    </cfRule>
  </conditionalFormatting>
  <conditionalFormatting sqref="CI9:CI182">
    <cfRule type="expression" dxfId="17" priority="33">
      <formula>#REF!="Ja"</formula>
    </cfRule>
  </conditionalFormatting>
  <conditionalFormatting sqref="CJ9:CM181">
    <cfRule type="expression" dxfId="16" priority="145">
      <formula>#REF!="Ja"</formula>
    </cfRule>
  </conditionalFormatting>
  <conditionalFormatting sqref="CN9:CN182">
    <cfRule type="expression" dxfId="15" priority="25">
      <formula>#REF!="Ja"</formula>
    </cfRule>
  </conditionalFormatting>
  <conditionalFormatting sqref="CO9:CR181">
    <cfRule type="expression" dxfId="14" priority="148">
      <formula>#REF!="Ja"</formula>
    </cfRule>
  </conditionalFormatting>
  <conditionalFormatting sqref="CS9:CS182">
    <cfRule type="expression" dxfId="13" priority="21">
      <formula>#REF!="Ja"</formula>
    </cfRule>
  </conditionalFormatting>
  <conditionalFormatting sqref="CT9:CW181">
    <cfRule type="expression" dxfId="12" priority="151">
      <formula>#REF!="Ja"</formula>
    </cfRule>
  </conditionalFormatting>
  <conditionalFormatting sqref="CX9:CX182">
    <cfRule type="expression" dxfId="11" priority="17">
      <formula>#REF!="Ja"</formula>
    </cfRule>
  </conditionalFormatting>
  <conditionalFormatting sqref="CY9:DB181">
    <cfRule type="expression" dxfId="10" priority="154">
      <formula>#REF!="Ja"</formula>
    </cfRule>
  </conditionalFormatting>
  <conditionalFormatting sqref="DC9:DC182">
    <cfRule type="expression" dxfId="9" priority="13">
      <formula>#REF!="Ja"</formula>
    </cfRule>
  </conditionalFormatting>
  <conditionalFormatting sqref="DD9:DG181">
    <cfRule type="expression" dxfId="8" priority="157">
      <formula>#REF!="Ja"</formula>
    </cfRule>
  </conditionalFormatting>
  <conditionalFormatting sqref="DH9:DH182">
    <cfRule type="expression" dxfId="7" priority="9">
      <formula>#REF!="Ja"</formula>
    </cfRule>
  </conditionalFormatting>
  <conditionalFormatting sqref="DI9:DL181">
    <cfRule type="expression" dxfId="6" priority="160">
      <formula>#REF!="Ja"</formula>
    </cfRule>
  </conditionalFormatting>
  <conditionalFormatting sqref="DM9:DM182">
    <cfRule type="expression" dxfId="5" priority="5">
      <formula>#REF!="Ja"</formula>
    </cfRule>
  </conditionalFormatting>
  <conditionalFormatting sqref="DN9:DQ181">
    <cfRule type="expression" dxfId="4" priority="163">
      <formula>#REF!="Ja"</formula>
    </cfRule>
  </conditionalFormatting>
  <conditionalFormatting sqref="DR9:DR182">
    <cfRule type="expression" dxfId="3" priority="1">
      <formula>#REF!="Ja"</formula>
    </cfRule>
  </conditionalFormatting>
  <conditionalFormatting sqref="DS9:DS181">
    <cfRule type="expression" dxfId="2" priority="166">
      <formula>#REF!="Ja"</formula>
    </cfRule>
  </conditionalFormatting>
  <conditionalFormatting sqref="DT182">
    <cfRule type="expression" dxfId="1" priority="169">
      <formula>#REF!="Ja"</formula>
    </cfRule>
  </conditionalFormatting>
  <dataValidations count="1">
    <dataValidation type="whole" operator="greaterThan" allowBlank="1" showInputMessage="1" showErrorMessage="1" sqref="A9:A181" xr:uid="{7D405B18-7F3A-4230-AD78-F2B3E149E052}">
      <formula1>-1</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39" id="{8DD976DC-8C0A-42E3-ADEA-646843FDD313}">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238" id="{05EFE300-3F6D-4F98-970E-41BEFA0B80F5}">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D9:H181</xm:sqref>
        </x14:conditionalFormatting>
        <x14:conditionalFormatting xmlns:xm="http://schemas.microsoft.com/office/excel/2006/main">
          <x14:cfRule type="expression" priority="98" id="{DCD10E06-648A-4166-90AE-01761D2B03A6}">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99" id="{C2F8783A-2D65-4607-B337-A1B0D1B41B5C}">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I9:I181</xm:sqref>
        </x14:conditionalFormatting>
        <x14:conditionalFormatting xmlns:xm="http://schemas.microsoft.com/office/excel/2006/main">
          <x14:cfRule type="expression" priority="235" id="{B9AC3E52-6DEC-4337-82A9-8192F052EDF6}">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234" id="{74CE5B96-E8EC-4641-99ED-84E8C7ED70FC}">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J9:K181 M9:M181</xm:sqref>
        </x14:conditionalFormatting>
        <x14:conditionalFormatting xmlns:xm="http://schemas.microsoft.com/office/excel/2006/main">
          <x14:cfRule type="expression" priority="96" id="{7EB79903-CB17-43C0-A0F6-CD765E02126F}">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95" id="{7CCB1DF0-20E6-49CE-ADA2-3FE3B984D8AD}">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L9:L181</xm:sqref>
        </x14:conditionalFormatting>
        <x14:conditionalFormatting xmlns:xm="http://schemas.microsoft.com/office/excel/2006/main">
          <x14:cfRule type="expression" priority="101" id="{F47A29B8-723B-496F-B332-380BF0E23EAB}">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102" id="{649339B8-8231-4708-97DC-899491FDBF27}">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N9:N181</xm:sqref>
        </x14:conditionalFormatting>
        <x14:conditionalFormatting xmlns:xm="http://schemas.microsoft.com/office/excel/2006/main">
          <x14:cfRule type="expression" priority="232" id="{607A409B-0726-4C9A-AE00-7969869D4B52}">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14:cfRule type="expression" priority="231" id="{5F53323F-3926-4533-9C09-4FC77138D6CF}">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m:sqref>O9:P181 R9:R181</xm:sqref>
        </x14:conditionalFormatting>
        <x14:conditionalFormatting xmlns:xm="http://schemas.microsoft.com/office/excel/2006/main">
          <x14:cfRule type="expression" priority="91" id="{AEA4B835-59B1-4357-90A1-9AB5A4C2E736}">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92" id="{D48E8D2B-EF88-4AA0-8684-4DF68013EF9D}">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Q9:Q181</xm:sqref>
        </x14:conditionalFormatting>
        <x14:conditionalFormatting xmlns:xm="http://schemas.microsoft.com/office/excel/2006/main">
          <x14:cfRule type="expression" priority="3" id="{4D581ED9-05FB-419B-A436-10497D87D332}">
            <xm:f>'https://paconsulting.sharepoint.com/teams/NVP/Shared Documents/General/09 Digital hjemmeoppfølging/02 Gevinstverktøy/Per prosjekt/Larvik/[RoH 210107_Gevinstrealisering_LARVIK (24) .xlsm]Brukerregistrering'!#REF!="Ja"</xm:f>
            <x14:dxf>
              <fill>
                <patternFill>
                  <bgColor theme="5" tint="0.39994506668294322"/>
                </patternFill>
              </fill>
            </x14:dxf>
          </x14:cfRule>
          <x14:cfRule type="expression" priority="4" id="{47194D35-5D44-4E2B-803B-71E796CAE785}">
            <xm:f>'https://paconsulting.sharepoint.com/teams/NVP/Shared Documents/General/09 Digital hjemmeoppfølging/02 Gevinstverktøy/Per prosjekt/Larvik/[210108_Gevinstrealisering_Larvik  (24).xlsm]Brukerregistrering'!#REF!="Ja"</xm:f>
            <x14:dxf>
              <fill>
                <patternFill>
                  <bgColor theme="5" tint="0.39994506668294322"/>
                </patternFill>
              </fill>
            </x14:dxf>
          </x14:cfRule>
          <xm:sqref>S9:DS181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9c2dff5-eeee-4902-884a-eb8393b339c7">
      <UserInfo>
        <DisplayName>Robert Hogvall</DisplayName>
        <AccountId>59</AccountId>
        <AccountType/>
      </UserInfo>
    </SharedWithUsers>
    <lcf76f155ced4ddcb4097134ff3c332f xmlns="98581dd4-b6ac-4808-b544-e56de9419af1">
      <Terms xmlns="http://schemas.microsoft.com/office/infopath/2007/PartnerControls"/>
    </lcf76f155ced4ddcb4097134ff3c332f>
    <TaxCatchAll xmlns="99c2dff5-eeee-4902-884a-eb8393b339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2F443BC6A1AB848B905FEFDCEE9265F" ma:contentTypeVersion="12" ma:contentTypeDescription="Opprett et nytt dokument." ma:contentTypeScope="" ma:versionID="892f8d808a45f34dd4ea6233139dc08c">
  <xsd:schema xmlns:xsd="http://www.w3.org/2001/XMLSchema" xmlns:xs="http://www.w3.org/2001/XMLSchema" xmlns:p="http://schemas.microsoft.com/office/2006/metadata/properties" xmlns:ns2="98581dd4-b6ac-4808-b544-e56de9419af1" xmlns:ns3="99c2dff5-eeee-4902-884a-eb8393b339c7" targetNamespace="http://schemas.microsoft.com/office/2006/metadata/properties" ma:root="true" ma:fieldsID="6c868358627914db08e54ae52ec335f1" ns2:_="" ns3:_="">
    <xsd:import namespace="98581dd4-b6ac-4808-b544-e56de9419af1"/>
    <xsd:import namespace="99c2dff5-eeee-4902-884a-eb8393b339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81dd4-b6ac-4808-b544-e56de9419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3120310d-9db9-4670-ba54-4a0b085858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2dff5-eeee-4902-884a-eb8393b339c7"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db2aadaf-3256-437d-bf8f-6da9e0874719}" ma:internalName="TaxCatchAll" ma:showField="CatchAllData" ma:web="99c2dff5-eeee-4902-884a-eb8393b339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2986A-C486-45EE-A98F-BA3B3971A425}">
  <ds:schemaRefs>
    <ds:schemaRef ds:uri="http://schemas.microsoft.com/sharepoint/v3/contenttype/forms"/>
  </ds:schemaRefs>
</ds:datastoreItem>
</file>

<file path=customXml/itemProps2.xml><?xml version="1.0" encoding="utf-8"?>
<ds:datastoreItem xmlns:ds="http://schemas.openxmlformats.org/officeDocument/2006/customXml" ds:itemID="{145A2CA6-1E87-422B-9673-A71DE3BED7C4}">
  <ds:schemaRefs>
    <ds:schemaRef ds:uri="http://schemas.microsoft.com/office/2006/metadata/properties"/>
    <ds:schemaRef ds:uri="http://schemas.microsoft.com/office/infopath/2007/PartnerControls"/>
    <ds:schemaRef ds:uri="99c2dff5-eeee-4902-884a-eb8393b339c7"/>
    <ds:schemaRef ds:uri="98581dd4-b6ac-4808-b544-e56de9419af1"/>
  </ds:schemaRefs>
</ds:datastoreItem>
</file>

<file path=customXml/itemProps3.xml><?xml version="1.0" encoding="utf-8"?>
<ds:datastoreItem xmlns:ds="http://schemas.openxmlformats.org/officeDocument/2006/customXml" ds:itemID="{97DDB571-FC1A-4024-86DE-F6FDA8259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581dd4-b6ac-4808-b544-e56de9419af1"/>
    <ds:schemaRef ds:uri="99c2dff5-eeee-4902-884a-eb8393b339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Introduksjon</vt:lpstr>
      <vt:lpstr>Kostnader lønn, utstyr osv.</vt:lpstr>
      <vt:lpstr>Kostnader DHO</vt:lpstr>
      <vt:lpstr>Brukerregistrering</vt:lpstr>
      <vt:lpstr>Målinger</vt:lpstr>
      <vt:lpstr>Resultater</vt:lpstr>
      <vt:lpstr>brukerregistrering-støtteark</vt:lpstr>
      <vt:lpstr>Kostnader teknologi</vt:lpstr>
      <vt:lpstr>kjøring-støtteark</vt:lpstr>
      <vt:lpstr>gevinst_bruker_nullp</vt:lpstr>
    </vt:vector>
  </TitlesOfParts>
  <Manager>Grete.Kvernland-Berg@PACONSULTING.COM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Martin Elmerskog;Daniel.Thelle@PACONSULTING.COM</dc:creator>
  <cp:keywords/>
  <dc:description/>
  <cp:lastModifiedBy>Benedikte Fahre (NO)</cp:lastModifiedBy>
  <cp:revision/>
  <dcterms:created xsi:type="dcterms:W3CDTF">2018-02-15T12:34:16Z</dcterms:created>
  <dcterms:modified xsi:type="dcterms:W3CDTF">2024-10-01T10:16:17Z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0x010100F2F443BC6A1AB848B905FEFDCEE9265F</vt:lpwstr>
  </property>
  <property fmtid="{D5CDD505-2E9C-101B-9397-08002B2CF9AE}" pid="3" name="Accounts">
    <vt:lpwstr/>
  </property>
  <property fmtid="{D5CDD505-2E9C-101B-9397-08002B2CF9AE}" pid="4" name="Sector">
    <vt:lpwstr/>
  </property>
  <property fmtid="{D5CDD505-2E9C-101B-9397-08002B2CF9AE}" pid="5" name="Geography">
    <vt:lpwstr/>
  </property>
  <property fmtid="{D5CDD505-2E9C-101B-9397-08002B2CF9AE}" pid="6" name="Confidentiality">
    <vt:lpwstr/>
  </property>
  <property fmtid="{D5CDD505-2E9C-101B-9397-08002B2CF9AE}" pid="7" name="Organisation">
    <vt:lpwstr/>
  </property>
  <property fmtid="{D5CDD505-2E9C-101B-9397-08002B2CF9AE}" pid="8" name="Services">
    <vt:lpwstr/>
  </property>
  <property fmtid="{D5CDD505-2E9C-101B-9397-08002B2CF9AE}" pid="9" name="_dlc_policyId">
    <vt:lpwstr>0x0101001B940DAB6AD6487085FD25BA3A462A9F|-1036952459</vt:lpwstr>
  </property>
  <property fmtid="{D5CDD505-2E9C-101B-9397-08002B2CF9AE}" pid="10" name="ItemRetentionFormula">
    <vt:lpwstr>&lt;formula id="Microsoft.Office.RecordsManagement.PolicyFeatures.Expiration.Formula.BuiltIn"&gt;&lt;number&gt;12&lt;/number&gt;&lt;property&gt;Modified&lt;/property&gt;&lt;period&gt;months&lt;/period&gt;&lt;/formula&gt;</vt:lpwstr>
  </property>
  <property fmtid="{D5CDD505-2E9C-101B-9397-08002B2CF9AE}" pid="11" name="MediaServiceImageTags">
    <vt:lpwstr/>
  </property>
</Properties>
</file>